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0" yWindow="360" windowWidth="16725" windowHeight="11640" activeTab="3"/>
  </bookViews>
  <sheets>
    <sheet name="Activos" sheetId="1" r:id="rId1"/>
    <sheet name="Pasivos" sheetId="2" r:id="rId2"/>
    <sheet name="Resultados" sheetId="3" r:id="rId3"/>
    <sheet name="E° Cambio PAT" sheetId="8" r:id="rId4"/>
    <sheet name="Flujo" sheetId="5" r:id="rId5"/>
  </sheets>
  <definedNames>
    <definedName name="_xlnm.Print_Area" localSheetId="3">'E° Cambio PAT'!$A$1:$I$39</definedName>
    <definedName name="_xlnm.Print_Area" localSheetId="4">Flujo!$A$1:$E$46</definedName>
    <definedName name="_xlnm.Print_Area" localSheetId="1">Pasivos!$A$1:$E$34</definedName>
  </definedNames>
  <calcPr calcId="144525"/>
</workbook>
</file>

<file path=xl/calcChain.xml><?xml version="1.0" encoding="utf-8"?>
<calcChain xmlns="http://schemas.openxmlformats.org/spreadsheetml/2006/main">
  <c r="C23" i="2" l="1"/>
  <c r="G14" i="8" l="1"/>
  <c r="G34" i="8"/>
  <c r="C38" i="8"/>
  <c r="I30" i="8"/>
  <c r="D15" i="1"/>
  <c r="E14" i="8" l="1"/>
  <c r="D30" i="3"/>
  <c r="G16" i="8" l="1"/>
  <c r="E16" i="8"/>
  <c r="I14" i="8"/>
  <c r="I16" i="8" s="1"/>
  <c r="I13" i="8" l="1"/>
  <c r="I12" i="8"/>
  <c r="G75" i="8"/>
  <c r="E75" i="8"/>
  <c r="C75" i="8"/>
  <c r="I73" i="8"/>
  <c r="I72" i="8"/>
  <c r="I71" i="8"/>
  <c r="I70" i="8"/>
  <c r="I69" i="8"/>
  <c r="I75" i="8" s="1"/>
  <c r="I68" i="8"/>
  <c r="I67" i="8"/>
  <c r="I64" i="8"/>
  <c r="I63" i="8"/>
  <c r="I62" i="8"/>
  <c r="I61" i="8"/>
  <c r="I60" i="8"/>
  <c r="G53" i="8"/>
  <c r="E53" i="8"/>
  <c r="I51" i="8"/>
  <c r="I50" i="8"/>
  <c r="I53" i="8" s="1"/>
  <c r="I49" i="8"/>
  <c r="C36" i="5" l="1"/>
  <c r="C42" i="5" s="1"/>
  <c r="C33" i="5"/>
  <c r="E33" i="5"/>
  <c r="C27" i="5"/>
  <c r="C21" i="5"/>
  <c r="E21" i="5"/>
  <c r="F24" i="3" l="1"/>
  <c r="D14" i="3"/>
  <c r="D24" i="3" s="1"/>
  <c r="D28" i="3" s="1"/>
  <c r="D32" i="3" s="1"/>
  <c r="D36" i="3" s="1"/>
  <c r="E25" i="2" l="1"/>
  <c r="E16" i="2"/>
  <c r="E19" i="2" s="1"/>
  <c r="E28" i="2" s="1"/>
  <c r="F21" i="1"/>
  <c r="F15" i="1"/>
  <c r="G38" i="8" l="1"/>
  <c r="E38" i="8"/>
  <c r="C25" i="2"/>
  <c r="C16" i="2"/>
  <c r="I27" i="8" l="1"/>
  <c r="I26" i="8"/>
  <c r="I25" i="8"/>
  <c r="I23" i="8"/>
  <c r="I24" i="8" l="1"/>
  <c r="I35" i="8"/>
  <c r="I31" i="8"/>
  <c r="I34" i="8"/>
  <c r="I38" i="8" s="1"/>
  <c r="I36" i="8"/>
  <c r="I33" i="8"/>
  <c r="I32" i="8"/>
  <c r="D21" i="1" l="1"/>
  <c r="C19" i="2" l="1"/>
  <c r="C28" i="2" s="1"/>
  <c r="E27" i="5" l="1"/>
  <c r="A1" i="5"/>
  <c r="E36" i="5" l="1"/>
  <c r="E42" i="5" s="1"/>
  <c r="A5" i="2"/>
  <c r="A3" i="2"/>
  <c r="A1" i="2"/>
  <c r="A1" i="3"/>
  <c r="F24" i="1"/>
  <c r="D24" i="1"/>
  <c r="F14" i="3" l="1"/>
  <c r="F28" i="3" l="1"/>
  <c r="F32" i="3" s="1"/>
  <c r="F36" i="3" s="1"/>
</calcChain>
</file>

<file path=xl/sharedStrings.xml><?xml version="1.0" encoding="utf-8"?>
<sst xmlns="http://schemas.openxmlformats.org/spreadsheetml/2006/main" count="172" uniqueCount="103">
  <si>
    <t>ACTIVOS</t>
  </si>
  <si>
    <t>Nota</t>
  </si>
  <si>
    <t>M$</t>
  </si>
  <si>
    <t>ACTIVOS CORRIENTES</t>
  </si>
  <si>
    <t>ACTIVOS NO CORRIENTES</t>
  </si>
  <si>
    <t>TOTAL ACTIVOS</t>
  </si>
  <si>
    <t>ESTADOS DE SITUACION FINANCIERA CLASIFICADOS</t>
  </si>
  <si>
    <t>(En miles de pesos  - M$)</t>
  </si>
  <si>
    <t>Efectivo y equivalentes al efectivo</t>
  </si>
  <si>
    <t>Deudores comerciales y otras cuentas por cobrar, neto</t>
  </si>
  <si>
    <t>Total activos corrientes</t>
  </si>
  <si>
    <t>Propiedades, planta y equipo, neto</t>
  </si>
  <si>
    <t>Total activos no corrientes</t>
  </si>
  <si>
    <t>PATRIMONIO NETO Y PASIVOS</t>
  </si>
  <si>
    <t>PASIVOS CORRIENTES</t>
  </si>
  <si>
    <t>TOTAL PASIVOS</t>
  </si>
  <si>
    <t>PATRIMONIO NETO</t>
  </si>
  <si>
    <t>TOTAL PATRIMONIO NETO Y PASIVOS</t>
  </si>
  <si>
    <t>Cuentas por pagar comerciales y otras cuentas por pagar</t>
  </si>
  <si>
    <t>Total pasivos corrientes</t>
  </si>
  <si>
    <t>Capital pagado</t>
  </si>
  <si>
    <t>Total patrimonio neto</t>
  </si>
  <si>
    <t>INGRESOS ORDINARIOS, TOTAL</t>
  </si>
  <si>
    <t>COSTOS POR PROYECTOS</t>
  </si>
  <si>
    <t>MARGEN BRUTO</t>
  </si>
  <si>
    <t>ESTADOS DE RESULTADOS INTEGRALES POR FUNCION</t>
  </si>
  <si>
    <t>Otros ingresos, por función</t>
  </si>
  <si>
    <t>Gastos de administración</t>
  </si>
  <si>
    <t>Ingresos financieros</t>
  </si>
  <si>
    <t>Costos financieros</t>
  </si>
  <si>
    <t>Diferencias de cambio</t>
  </si>
  <si>
    <t>Otras ganancias (pérdidas)</t>
  </si>
  <si>
    <t>(Gasto) ingreso por impuesto a las ganancias</t>
  </si>
  <si>
    <t>Incorporación de propiedad, planta y equipo</t>
  </si>
  <si>
    <t>ESTADOS DE FLUJO DE EFECTIVO - METODO DIRECTO</t>
  </si>
  <si>
    <t>INCREMENTO (DECREMENTO) NETO EN EFECTIVO Y EQUIVALENTES AL EFECTIVO</t>
  </si>
  <si>
    <t>EFECTIVO Y EQUIVALENTES AL EFECTIVO, ESTADO DE FLUJOS DE EFECTIVO, SALDO INICIAL</t>
  </si>
  <si>
    <t>EFECTIVO Y EQUIVALENTES AL EFECTIVO, ESTADO DE FLUJOS DE EFECTIVO, SALDO FINAL</t>
  </si>
  <si>
    <t>FLUJOS DE EFECTIVO PROCEDENTES DE (UTILIZADOS EN) ACTIVIDADES DE OPERACION</t>
  </si>
  <si>
    <t>Flujos de efectivo netos de (utilizados en) actividades de operación</t>
  </si>
  <si>
    <t>Flujos de efectivo netos de (utilizados en) actividades de inversión</t>
  </si>
  <si>
    <t>CAPITULO CHILENO DE TRANSPARENCIA INTERNACIONAL</t>
  </si>
  <si>
    <t>Activos por impuestos corrientes</t>
  </si>
  <si>
    <t>Pasivo por impuestos corrientes</t>
  </si>
  <si>
    <t>Provisiones corrientes por beneficios a los empleados</t>
  </si>
  <si>
    <t>Otros gastos por función</t>
  </si>
  <si>
    <t>Resultado por unidades de reajuste</t>
  </si>
  <si>
    <t>Cobros procedentes de las ventas de bienes y prestación de servicios</t>
  </si>
  <si>
    <t>Otros cobros por actividades de operación</t>
  </si>
  <si>
    <t>Pagos a proveedores por el suministro de bienes y servicios</t>
  </si>
  <si>
    <t>Pagos a y por cuenta de los empleados</t>
  </si>
  <si>
    <t>Otros pagos por actividades de operación</t>
  </si>
  <si>
    <t>Intereses pagados</t>
  </si>
  <si>
    <t>Impuestos a las ganancias pagados (reembolsados)</t>
  </si>
  <si>
    <t>Otras entradas (salidas) de efectivo</t>
  </si>
  <si>
    <t>FLUJOS DE EFECTIVO PROCEDENTES DE (UTILIZADOS EN) ACTIVIDADES DE INVERSIÓN</t>
  </si>
  <si>
    <t>FLUJOS DE EFECTIVO DE PROCEDENTES (UTILIZADOS EN) ACTIVIDADES DE FINANCIAMIENTO</t>
  </si>
  <si>
    <t>Otras entradas de efectivo</t>
  </si>
  <si>
    <t>Flujos de efectivo netos de (utilizados en) actividades de financiamiento</t>
  </si>
  <si>
    <t>Otras pasivos no financieros corrientes</t>
  </si>
  <si>
    <t>EFECTOS DE VARIACIONES EN LAS TASAS DE CAMBIO SOBRE EL EFECTIVO Y EQUIVALENTES AL EFECTIVO</t>
  </si>
  <si>
    <t>Otros activos no financieros no corrientes</t>
  </si>
  <si>
    <t>Superávit acumulado</t>
  </si>
  <si>
    <t>Déficit de operaciones discontinuadas, neta de impuesto</t>
  </si>
  <si>
    <t>ESTADOS DE CAMBIOS EN EL PATRIMONIO NETO</t>
  </si>
  <si>
    <t xml:space="preserve">Sin </t>
  </si>
  <si>
    <t>Restricciones</t>
  </si>
  <si>
    <t>Totales</t>
  </si>
  <si>
    <t>temporales</t>
  </si>
  <si>
    <t>permanentes</t>
  </si>
  <si>
    <t>Ingresos y ganancias:</t>
  </si>
  <si>
    <t>Cuotas socios</t>
  </si>
  <si>
    <t>Proyectos</t>
  </si>
  <si>
    <t>Otro ingresos operacionales</t>
  </si>
  <si>
    <t>Otros</t>
  </si>
  <si>
    <t>Gastos y pérdidas:</t>
  </si>
  <si>
    <t>Sueldos y leyes sociales</t>
  </si>
  <si>
    <t>Honorarios</t>
  </si>
  <si>
    <t>Arriendo oficinas</t>
  </si>
  <si>
    <t>Traslados</t>
  </si>
  <si>
    <t>Total</t>
  </si>
  <si>
    <t>Incremento (Decremento) patrimonial</t>
  </si>
  <si>
    <t>Ajuste ejercicio anterior</t>
  </si>
  <si>
    <t>a) Estado Patrimonial</t>
  </si>
  <si>
    <t xml:space="preserve">Variación estado de actividades </t>
  </si>
  <si>
    <t>Resultados de reajustes</t>
  </si>
  <si>
    <t>Gastos generales y de administración</t>
  </si>
  <si>
    <t>Aportes y membresías</t>
  </si>
  <si>
    <t>b) Variación estado de actividades</t>
  </si>
  <si>
    <t>AL 31 DE DICIEMBRE DE 2014 y 2013</t>
  </si>
  <si>
    <t>Patrimonio inicial al 01.01.2014</t>
  </si>
  <si>
    <t>Patrimonio final al 31.12.2014</t>
  </si>
  <si>
    <t xml:space="preserve">AL 31 DE DICIEMBRE DE 2014 y 2013 </t>
  </si>
  <si>
    <t>Superávit, (déficit) antes de impuesto</t>
  </si>
  <si>
    <t>Superávit (déficit) procedente de operaciones continuadas</t>
  </si>
  <si>
    <t>Las notas adjuntas número 1 a 19 forman parte integral de estos estados financieros</t>
  </si>
  <si>
    <t>Depreciación y amortización</t>
  </si>
  <si>
    <t>Patrimonio inicial al 01.01.2013</t>
  </si>
  <si>
    <t>Patrimonio final al 31.12.2013</t>
  </si>
  <si>
    <t>AÑO 2013</t>
  </si>
  <si>
    <t>SUPERAVIT (DEFICIT) DE ACTIVIDADES OPERACIONALES</t>
  </si>
  <si>
    <t>Superavit (Déficit) de actividades continuadas después de impuesto</t>
  </si>
  <si>
    <t>Resultados por unidades de reajuste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</si>
</sst>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.00_ ;_ * \-#,##0.00_ ;_ * &quot;-&quot;??_ ;_ @_ "/>
    <numFmt numFmtId="165" formatCode="#,##0_);\(#,##0\);&quot;-       &quot;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1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/>
    <xf numFmtId="165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/>
    <xf numFmtId="165" fontId="2" fillId="0" borderId="1" xfId="0" applyNumberFormat="1" applyFont="1" applyFill="1" applyBorder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/>
    <xf numFmtId="165" fontId="2" fillId="0" borderId="2" xfId="0" applyNumberFormat="1" applyFont="1" applyFill="1" applyBorder="1" applyAlignment="1"/>
    <xf numFmtId="165" fontId="3" fillId="0" borderId="2" xfId="0" applyNumberFormat="1" applyFont="1" applyFill="1" applyBorder="1" applyAlignment="1"/>
    <xf numFmtId="0" fontId="10" fillId="0" borderId="0" xfId="3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2" borderId="0" xfId="0" applyFont="1" applyFill="1" applyBorder="1"/>
    <xf numFmtId="0" fontId="0" fillId="2" borderId="0" xfId="0" applyFill="1"/>
    <xf numFmtId="0" fontId="2" fillId="2" borderId="0" xfId="0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 applyBorder="1"/>
    <xf numFmtId="14" fontId="0" fillId="2" borderId="0" xfId="0" applyNumberFormat="1" applyFill="1"/>
    <xf numFmtId="0" fontId="1" fillId="2" borderId="0" xfId="0" applyFont="1" applyFill="1" applyAlignment="1">
      <alignment horizontal="center"/>
    </xf>
    <xf numFmtId="0" fontId="9" fillId="2" borderId="0" xfId="0" applyFont="1" applyFill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165" fontId="2" fillId="2" borderId="0" xfId="0" applyNumberFormat="1" applyFont="1" applyFill="1" applyAlignment="1"/>
    <xf numFmtId="165" fontId="2" fillId="2" borderId="0" xfId="0" quotePrefix="1" applyNumberFormat="1" applyFont="1" applyFill="1" applyAlignment="1"/>
    <xf numFmtId="165" fontId="6" fillId="2" borderId="0" xfId="2" applyNumberFormat="1" applyFont="1" applyFill="1" applyBorder="1" applyAlignment="1"/>
    <xf numFmtId="0" fontId="3" fillId="2" borderId="0" xfId="0" applyFont="1" applyFill="1" applyAlignment="1">
      <alignment vertical="center"/>
    </xf>
    <xf numFmtId="165" fontId="2" fillId="2" borderId="0" xfId="0" applyNumberFormat="1" applyFont="1" applyFill="1" applyBorder="1" applyAlignment="1"/>
    <xf numFmtId="165" fontId="2" fillId="2" borderId="3" xfId="0" applyNumberFormat="1" applyFont="1" applyFill="1" applyBorder="1" applyAlignment="1"/>
    <xf numFmtId="165" fontId="1" fillId="2" borderId="2" xfId="0" applyNumberFormat="1" applyFont="1" applyFill="1" applyBorder="1" applyAlignment="1"/>
    <xf numFmtId="0" fontId="12" fillId="2" borderId="0" xfId="0" applyFont="1" applyFill="1"/>
    <xf numFmtId="14" fontId="1" fillId="2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left" indent="2"/>
    </xf>
    <xf numFmtId="165" fontId="6" fillId="2" borderId="0" xfId="1" applyNumberFormat="1" applyFont="1" applyFill="1" applyBorder="1" applyAlignment="1"/>
    <xf numFmtId="165" fontId="8" fillId="2" borderId="2" xfId="1" applyNumberFormat="1" applyFont="1" applyFill="1" applyBorder="1" applyAlignment="1"/>
    <xf numFmtId="3" fontId="2" fillId="2" borderId="0" xfId="0" applyNumberFormat="1" applyFont="1" applyFill="1"/>
    <xf numFmtId="0" fontId="11" fillId="2" borderId="0" xfId="0" applyFont="1" applyFill="1" applyBorder="1"/>
  </cellXfs>
  <cellStyles count="4">
    <cellStyle name="Hipervínculo" xfId="3" builtinId="8"/>
    <cellStyle name="Millares" xfId="2" builtinId="3"/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AppData/Local/Microsoft/Windows/INetCache/Content.Outlook/I8NTQGCE/V1214_Capitulo_Transparencia%20IFRS.xlsx" TargetMode="External"/><Relationship Id="rId2" Type="http://schemas.openxmlformats.org/officeDocument/2006/relationships/hyperlink" Target="../../../../AppData/Local/Microsoft/Windows/INetCache/Content.Outlook/I8NTQGCE/V1214_Capitulo_Transparencia%20IFRS.xlsx" TargetMode="External"/><Relationship Id="rId1" Type="http://schemas.openxmlformats.org/officeDocument/2006/relationships/hyperlink" Target="../../../../AppData/Local/Microsoft/Windows/INetCache/Content.Outlook/I8NTQGCE/V1214_Capitulo_Transparencia%20IFRS.xls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../../../../AppData/Local/Microsoft/Windows/INetCache/Content.Outlook/I8NTQGCE/V1214_Capitulo_Transparencia%20IFRS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AppData/Local/Microsoft/Windows/INetCache/Content.Outlook/I8NTQGCE/V1214_Capitulo_Transparencia%20IFRS.xlsx" TargetMode="External"/><Relationship Id="rId2" Type="http://schemas.openxmlformats.org/officeDocument/2006/relationships/hyperlink" Target="../../../../AppData/Local/Microsoft/Windows/INetCache/Content.Outlook/I8NTQGCE/V1214_Capitulo_Transparencia%20IFRS.xlsx" TargetMode="External"/><Relationship Id="rId1" Type="http://schemas.openxmlformats.org/officeDocument/2006/relationships/hyperlink" Target="../../../../AppData/Local/Microsoft/Windows/INetCache/Content.Outlook/I8NTQGCE/V1214_Capitulo_Transparencia%20IFRS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../../../../AppData/Local/Microsoft/Windows/INetCache/Content.Outlook/I8NTQGCE/V1214_Capitulo_Transparencia%20IFRS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AppData/Local/Microsoft/Windows/INetCache/Content.Outlook/I8NTQGCE/V1214_Capitulo_Transparencia%20IFRS.xlsx" TargetMode="External"/><Relationship Id="rId2" Type="http://schemas.openxmlformats.org/officeDocument/2006/relationships/hyperlink" Target="../../../../AppData/Local/Microsoft/Windows/INetCache/Content.Outlook/I8NTQGCE/V1214_Capitulo_Transparencia%20IFRS.xlsx" TargetMode="External"/><Relationship Id="rId1" Type="http://schemas.openxmlformats.org/officeDocument/2006/relationships/hyperlink" Target="../../../../AppData/Local/Microsoft/Windows/INetCache/Content.Outlook/I8NTQGCE/V1214_Capitulo_Transparencia%20IFRS.xlsx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../../../../AppData/Local/Microsoft/Windows/INetCache/Content.Outlook/I8NTQGCE/V1214_Capitulo_Transparencia%20IFRS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zoomScaleNormal="100" zoomScaleSheetLayoutView="100" workbookViewId="0">
      <selection activeCell="D19" sqref="D19"/>
    </sheetView>
  </sheetViews>
  <sheetFormatPr baseColWidth="10" defaultColWidth="9.140625" defaultRowHeight="14.1" customHeight="1" x14ac:dyDescent="0.25"/>
  <cols>
    <col min="1" max="1" width="64.7109375" style="3" customWidth="1"/>
    <col min="2" max="2" width="5.7109375" style="13" bestFit="1" customWidth="1"/>
    <col min="3" max="3" width="2.85546875" style="13" customWidth="1"/>
    <col min="4" max="4" width="12" style="3" bestFit="1" customWidth="1"/>
    <col min="5" max="5" width="2.85546875" style="3" customWidth="1"/>
    <col min="6" max="6" width="11.5703125" style="3" bestFit="1" customWidth="1"/>
    <col min="7" max="7" width="0.85546875" style="3" customWidth="1"/>
    <col min="8" max="16384" width="9.140625" style="3"/>
  </cols>
  <sheetData>
    <row r="1" spans="1:6" ht="14.1" customHeight="1" x14ac:dyDescent="0.25">
      <c r="A1" s="18" t="s">
        <v>41</v>
      </c>
    </row>
    <row r="3" spans="1:6" ht="14.1" customHeight="1" x14ac:dyDescent="0.25">
      <c r="A3" s="3" t="s">
        <v>6</v>
      </c>
    </row>
    <row r="4" spans="1:6" ht="14.1" customHeight="1" x14ac:dyDescent="0.25">
      <c r="A4" s="3" t="s">
        <v>89</v>
      </c>
    </row>
    <row r="5" spans="1:6" ht="14.1" customHeight="1" x14ac:dyDescent="0.25">
      <c r="A5" s="10" t="s">
        <v>7</v>
      </c>
      <c r="B5" s="14"/>
      <c r="C5" s="14"/>
      <c r="D5" s="10"/>
      <c r="E5" s="10"/>
      <c r="F5" s="10"/>
    </row>
    <row r="7" spans="1:6" ht="14.1" customHeight="1" x14ac:dyDescent="0.25">
      <c r="B7" s="1" t="s">
        <v>1</v>
      </c>
      <c r="C7" s="1"/>
      <c r="D7" s="2">
        <v>42004</v>
      </c>
      <c r="E7" s="2"/>
      <c r="F7" s="2">
        <v>41639</v>
      </c>
    </row>
    <row r="8" spans="1:6" ht="14.1" customHeight="1" x14ac:dyDescent="0.25">
      <c r="A8" s="7" t="s">
        <v>0</v>
      </c>
      <c r="B8" s="8"/>
      <c r="C8" s="8"/>
      <c r="D8" s="8" t="s">
        <v>2</v>
      </c>
      <c r="E8" s="8"/>
      <c r="F8" s="8" t="s">
        <v>2</v>
      </c>
    </row>
    <row r="9" spans="1:6" ht="14.1" customHeight="1" x14ac:dyDescent="0.25">
      <c r="A9" s="4"/>
      <c r="B9" s="15"/>
      <c r="C9" s="15"/>
      <c r="D9" s="5"/>
      <c r="E9" s="5"/>
      <c r="F9" s="5"/>
    </row>
    <row r="10" spans="1:6" ht="14.1" customHeight="1" x14ac:dyDescent="0.25">
      <c r="A10" s="9" t="s">
        <v>3</v>
      </c>
      <c r="B10" s="6"/>
      <c r="C10" s="6"/>
      <c r="D10" s="4"/>
      <c r="E10" s="4"/>
      <c r="F10" s="4"/>
    </row>
    <row r="11" spans="1:6" ht="14.1" customHeight="1" x14ac:dyDescent="0.25">
      <c r="A11" s="4" t="s">
        <v>8</v>
      </c>
      <c r="B11" s="27">
        <v>4</v>
      </c>
      <c r="C11" s="6"/>
      <c r="D11" s="11">
        <v>15989</v>
      </c>
      <c r="E11" s="11"/>
      <c r="F11" s="11">
        <v>44217</v>
      </c>
    </row>
    <row r="12" spans="1:6" ht="14.1" customHeight="1" x14ac:dyDescent="0.25">
      <c r="A12" s="4" t="s">
        <v>9</v>
      </c>
      <c r="B12" s="27">
        <v>5</v>
      </c>
      <c r="C12" s="6"/>
      <c r="D12" s="11">
        <v>51937</v>
      </c>
      <c r="E12" s="11"/>
      <c r="F12" s="11">
        <v>1719</v>
      </c>
    </row>
    <row r="13" spans="1:6" ht="14.1" customHeight="1" x14ac:dyDescent="0.25">
      <c r="A13" s="4" t="s">
        <v>42</v>
      </c>
      <c r="B13" s="27">
        <v>6</v>
      </c>
      <c r="C13" s="6"/>
      <c r="D13" s="16">
        <v>1110</v>
      </c>
      <c r="E13" s="11"/>
      <c r="F13" s="16">
        <v>1745</v>
      </c>
    </row>
    <row r="14" spans="1:6" ht="14.1" customHeight="1" x14ac:dyDescent="0.25">
      <c r="A14" s="4"/>
      <c r="B14" s="6"/>
      <c r="C14" s="6"/>
      <c r="D14" s="11"/>
      <c r="E14" s="11"/>
      <c r="F14" s="11"/>
    </row>
    <row r="15" spans="1:6" ht="14.1" customHeight="1" x14ac:dyDescent="0.25">
      <c r="A15" s="9" t="s">
        <v>10</v>
      </c>
      <c r="B15" s="8"/>
      <c r="C15" s="8"/>
      <c r="D15" s="17">
        <f>SUM(D11:D13)</f>
        <v>69036</v>
      </c>
      <c r="E15" s="12"/>
      <c r="F15" s="17">
        <f>SUM(F11:F13)</f>
        <v>47681</v>
      </c>
    </row>
    <row r="16" spans="1:6" ht="14.1" customHeight="1" x14ac:dyDescent="0.25">
      <c r="A16" s="4"/>
      <c r="B16" s="6"/>
      <c r="C16" s="6"/>
      <c r="D16" s="11"/>
      <c r="E16" s="11"/>
      <c r="F16" s="11"/>
    </row>
    <row r="17" spans="1:6" ht="14.1" customHeight="1" x14ac:dyDescent="0.25">
      <c r="A17" s="9" t="s">
        <v>4</v>
      </c>
      <c r="B17" s="6"/>
      <c r="C17" s="6"/>
      <c r="D17" s="11"/>
      <c r="E17" s="11"/>
      <c r="F17" s="11"/>
    </row>
    <row r="18" spans="1:6" ht="14.1" customHeight="1" x14ac:dyDescent="0.25">
      <c r="A18" s="3" t="s">
        <v>61</v>
      </c>
      <c r="B18" s="6">
        <v>7</v>
      </c>
      <c r="C18" s="6"/>
      <c r="D18" s="11">
        <v>1125</v>
      </c>
      <c r="E18" s="11"/>
      <c r="F18" s="11">
        <v>1445</v>
      </c>
    </row>
    <row r="19" spans="1:6" ht="14.1" customHeight="1" x14ac:dyDescent="0.25">
      <c r="A19" s="4" t="s">
        <v>11</v>
      </c>
      <c r="B19" s="27">
        <v>8</v>
      </c>
      <c r="C19" s="6"/>
      <c r="D19" s="16">
        <v>4909</v>
      </c>
      <c r="E19" s="11"/>
      <c r="F19" s="16">
        <v>7002</v>
      </c>
    </row>
    <row r="20" spans="1:6" ht="14.1" customHeight="1" x14ac:dyDescent="0.25">
      <c r="A20" s="4"/>
      <c r="B20" s="6"/>
      <c r="C20" s="6"/>
      <c r="D20" s="11"/>
      <c r="E20" s="11"/>
      <c r="F20" s="11"/>
    </row>
    <row r="21" spans="1:6" ht="14.1" customHeight="1" x14ac:dyDescent="0.25">
      <c r="A21" s="9" t="s">
        <v>12</v>
      </c>
      <c r="B21" s="8"/>
      <c r="C21" s="8"/>
      <c r="D21" s="17">
        <f>SUM(D18:D19)</f>
        <v>6034</v>
      </c>
      <c r="E21" s="12"/>
      <c r="F21" s="17">
        <f>SUM(F18:F19)</f>
        <v>8447</v>
      </c>
    </row>
    <row r="22" spans="1:6" ht="14.1" customHeight="1" x14ac:dyDescent="0.25">
      <c r="A22" s="9"/>
      <c r="B22" s="8"/>
      <c r="C22" s="8"/>
      <c r="D22" s="12"/>
      <c r="E22" s="12"/>
      <c r="F22" s="12"/>
    </row>
    <row r="23" spans="1:6" ht="14.1" customHeight="1" x14ac:dyDescent="0.25">
      <c r="A23" s="9"/>
      <c r="B23" s="8"/>
      <c r="C23" s="8"/>
      <c r="D23" s="12"/>
      <c r="E23" s="12"/>
      <c r="F23" s="12"/>
    </row>
    <row r="24" spans="1:6" ht="14.1" customHeight="1" thickBot="1" x14ac:dyDescent="0.3">
      <c r="A24" s="9" t="s">
        <v>5</v>
      </c>
      <c r="B24" s="8"/>
      <c r="C24" s="8"/>
      <c r="D24" s="25">
        <f>SUM(D15,D21)</f>
        <v>75070</v>
      </c>
      <c r="E24" s="12"/>
      <c r="F24" s="25">
        <f>SUM(F15,F21)</f>
        <v>56128</v>
      </c>
    </row>
    <row r="25" spans="1:6" ht="14.1" customHeight="1" thickTop="1" x14ac:dyDescent="0.25">
      <c r="D25" s="24"/>
      <c r="E25" s="24"/>
      <c r="F25" s="24"/>
    </row>
    <row r="30" spans="1:6" ht="14.1" customHeight="1" x14ac:dyDescent="0.25">
      <c r="A30" s="28" t="s">
        <v>95</v>
      </c>
    </row>
  </sheetData>
  <hyperlinks>
    <hyperlink ref="B11" r:id="rId1" location="N5.1!A1" display="V1214_Capitulo_Transparencia IFRS.xlsx - N5.1!A1"/>
    <hyperlink ref="B12" r:id="rId2" location="N7.1!A1" display="V1214_Capitulo_Transparencia IFRS.xlsx - N7.1!A1"/>
    <hyperlink ref="B13" r:id="rId3" location="N.8!A1" display="V1214_Capitulo_Transparencia IFRS.xlsx - N.8!A1"/>
    <hyperlink ref="B19" r:id="rId4" location="N10.1.1!A1" display="V1214_Capitulo_Transparencia IFRS.xlsx - N10.1.1!A1"/>
  </hyperlinks>
  <pageMargins left="0.98425196850393704" right="0.78740157480314965" top="0.98425196850393704" bottom="0.98425196850393704" header="0.31496062992125984" footer="0.31496062992125984"/>
  <pageSetup scale="85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showGridLines="0" topLeftCell="A13" zoomScaleNormal="100" zoomScaleSheetLayoutView="100" workbookViewId="0">
      <selection activeCell="A21" sqref="A21"/>
    </sheetView>
  </sheetViews>
  <sheetFormatPr baseColWidth="10" defaultColWidth="9.140625" defaultRowHeight="14.1" customHeight="1" x14ac:dyDescent="0.25"/>
  <cols>
    <col min="1" max="1" width="64.7109375" style="4" customWidth="1"/>
    <col min="2" max="2" width="8.7109375" style="6" customWidth="1"/>
    <col min="3" max="3" width="12" style="4" bestFit="1" customWidth="1"/>
    <col min="4" max="4" width="3.7109375" style="4" customWidth="1"/>
    <col min="5" max="5" width="13.28515625" style="4" customWidth="1"/>
    <col min="6" max="16384" width="9.140625" style="4"/>
  </cols>
  <sheetData>
    <row r="1" spans="1:5" ht="14.1" customHeight="1" x14ac:dyDescent="0.25">
      <c r="A1" s="20" t="str">
        <f>+Activos!A1</f>
        <v>CAPITULO CHILENO DE TRANSPARENCIA INTERNACIONAL</v>
      </c>
    </row>
    <row r="3" spans="1:5" ht="14.1" customHeight="1" x14ac:dyDescent="0.25">
      <c r="A3" s="4" t="str">
        <f>+Activos!A3</f>
        <v>ESTADOS DE SITUACION FINANCIERA CLASIFICADOS</v>
      </c>
    </row>
    <row r="4" spans="1:5" ht="14.1" customHeight="1" x14ac:dyDescent="0.25">
      <c r="A4" s="4" t="s">
        <v>89</v>
      </c>
    </row>
    <row r="5" spans="1:5" ht="14.1" customHeight="1" x14ac:dyDescent="0.25">
      <c r="A5" s="21" t="str">
        <f>+Activos!A5</f>
        <v>(En miles de pesos  - M$)</v>
      </c>
      <c r="B5" s="22"/>
      <c r="C5" s="21"/>
      <c r="D5" s="21"/>
      <c r="E5" s="21"/>
    </row>
    <row r="7" spans="1:5" ht="14.1" customHeight="1" x14ac:dyDescent="0.25">
      <c r="B7" s="1" t="s">
        <v>1</v>
      </c>
      <c r="C7" s="2">
        <v>42004</v>
      </c>
      <c r="D7" s="2"/>
      <c r="E7" s="2">
        <v>41639</v>
      </c>
    </row>
    <row r="8" spans="1:5" ht="14.1" customHeight="1" x14ac:dyDescent="0.25">
      <c r="A8" s="20" t="s">
        <v>13</v>
      </c>
      <c r="B8" s="8"/>
      <c r="C8" s="8" t="s">
        <v>2</v>
      </c>
      <c r="D8" s="8"/>
      <c r="E8" s="8" t="s">
        <v>2</v>
      </c>
    </row>
    <row r="10" spans="1:5" ht="14.1" customHeight="1" x14ac:dyDescent="0.25">
      <c r="A10" s="4" t="s">
        <v>14</v>
      </c>
    </row>
    <row r="11" spans="1:5" ht="14.1" customHeight="1" x14ac:dyDescent="0.25">
      <c r="A11" s="4" t="s">
        <v>18</v>
      </c>
      <c r="B11" s="27">
        <v>9</v>
      </c>
      <c r="C11" s="11">
        <v>6729</v>
      </c>
      <c r="D11" s="11"/>
      <c r="E11" s="11">
        <v>11004</v>
      </c>
    </row>
    <row r="12" spans="1:5" ht="14.1" customHeight="1" x14ac:dyDescent="0.25">
      <c r="A12" s="4" t="s">
        <v>43</v>
      </c>
      <c r="C12" s="11">
        <v>425</v>
      </c>
      <c r="D12" s="11"/>
      <c r="E12" s="11">
        <v>4</v>
      </c>
    </row>
    <row r="13" spans="1:5" ht="14.1" customHeight="1" x14ac:dyDescent="0.25">
      <c r="A13" s="4" t="s">
        <v>44</v>
      </c>
      <c r="B13" s="27">
        <v>10</v>
      </c>
      <c r="C13" s="11">
        <v>4600</v>
      </c>
      <c r="D13" s="11"/>
      <c r="E13" s="11">
        <v>9728</v>
      </c>
    </row>
    <row r="14" spans="1:5" ht="14.1" customHeight="1" x14ac:dyDescent="0.25">
      <c r="A14" s="4" t="s">
        <v>59</v>
      </c>
      <c r="B14" s="27">
        <v>11</v>
      </c>
      <c r="C14" s="16">
        <v>0</v>
      </c>
      <c r="D14" s="11"/>
      <c r="E14" s="16">
        <v>27811</v>
      </c>
    </row>
    <row r="15" spans="1:5" ht="14.1" customHeight="1" x14ac:dyDescent="0.25">
      <c r="C15" s="11"/>
      <c r="D15" s="11"/>
      <c r="E15" s="11"/>
    </row>
    <row r="16" spans="1:5" ht="14.1" customHeight="1" x14ac:dyDescent="0.25">
      <c r="A16" s="4" t="s">
        <v>19</v>
      </c>
      <c r="C16" s="16">
        <f>SUM(C11:C15)</f>
        <v>11754</v>
      </c>
      <c r="D16" s="11"/>
      <c r="E16" s="16">
        <f>SUM(E11:E15)</f>
        <v>48547</v>
      </c>
    </row>
    <row r="17" spans="1:5" ht="14.1" customHeight="1" x14ac:dyDescent="0.25">
      <c r="C17" s="11"/>
      <c r="D17" s="11"/>
      <c r="E17" s="11"/>
    </row>
    <row r="18" spans="1:5" ht="14.1" customHeight="1" x14ac:dyDescent="0.25">
      <c r="C18" s="11"/>
      <c r="D18" s="11"/>
      <c r="E18" s="11"/>
    </row>
    <row r="19" spans="1:5" ht="14.1" customHeight="1" x14ac:dyDescent="0.25">
      <c r="A19" s="4" t="s">
        <v>15</v>
      </c>
      <c r="C19" s="16">
        <f>+C16</f>
        <v>11754</v>
      </c>
      <c r="D19" s="11"/>
      <c r="E19" s="16">
        <f>+E16</f>
        <v>48547</v>
      </c>
    </row>
    <row r="20" spans="1:5" ht="14.1" customHeight="1" x14ac:dyDescent="0.25">
      <c r="C20" s="11"/>
      <c r="D20" s="11"/>
      <c r="E20" s="11"/>
    </row>
    <row r="21" spans="1:5" ht="14.1" customHeight="1" x14ac:dyDescent="0.25">
      <c r="A21" s="4" t="s">
        <v>16</v>
      </c>
      <c r="C21" s="11"/>
      <c r="D21" s="11"/>
      <c r="E21" s="11"/>
    </row>
    <row r="22" spans="1:5" ht="14.1" customHeight="1" x14ac:dyDescent="0.25">
      <c r="A22" s="4" t="s">
        <v>20</v>
      </c>
      <c r="B22" s="27">
        <v>12</v>
      </c>
      <c r="C22" s="11">
        <v>26</v>
      </c>
      <c r="D22" s="11"/>
      <c r="E22" s="11">
        <v>26</v>
      </c>
    </row>
    <row r="23" spans="1:5" ht="14.1" customHeight="1" x14ac:dyDescent="0.25">
      <c r="A23" s="4" t="s">
        <v>62</v>
      </c>
      <c r="C23" s="16">
        <f>7556+55735-1</f>
        <v>63290</v>
      </c>
      <c r="D23" s="11"/>
      <c r="E23" s="16">
        <v>7555</v>
      </c>
    </row>
    <row r="24" spans="1:5" ht="14.1" customHeight="1" x14ac:dyDescent="0.25">
      <c r="C24" s="11"/>
      <c r="D24" s="11"/>
      <c r="E24" s="11"/>
    </row>
    <row r="25" spans="1:5" ht="14.1" customHeight="1" x14ac:dyDescent="0.25">
      <c r="A25" s="4" t="s">
        <v>21</v>
      </c>
      <c r="C25" s="16">
        <f>SUM(C22:C24)</f>
        <v>63316</v>
      </c>
      <c r="D25" s="11"/>
      <c r="E25" s="16">
        <f>SUM(E22:E24)</f>
        <v>7581</v>
      </c>
    </row>
    <row r="26" spans="1:5" ht="14.1" customHeight="1" x14ac:dyDescent="0.25">
      <c r="C26" s="11"/>
      <c r="D26" s="11"/>
      <c r="E26" s="11"/>
    </row>
    <row r="28" spans="1:5" ht="14.1" customHeight="1" thickBot="1" x14ac:dyDescent="0.3">
      <c r="A28" s="4" t="s">
        <v>17</v>
      </c>
      <c r="C28" s="26">
        <f>SUM(C19,C25)</f>
        <v>75070</v>
      </c>
      <c r="D28" s="11"/>
      <c r="E28" s="26">
        <f>SUM(E19,E25)</f>
        <v>56128</v>
      </c>
    </row>
    <row r="29" spans="1:5" ht="14.1" customHeight="1" thickTop="1" x14ac:dyDescent="0.25">
      <c r="C29" s="11"/>
      <c r="D29" s="11"/>
      <c r="E29" s="11"/>
    </row>
    <row r="30" spans="1:5" ht="14.1" customHeight="1" x14ac:dyDescent="0.25">
      <c r="C30" s="11"/>
      <c r="D30" s="11"/>
      <c r="E30" s="11"/>
    </row>
    <row r="31" spans="1:5" ht="14.1" customHeight="1" x14ac:dyDescent="0.25">
      <c r="C31" s="11"/>
      <c r="D31" s="11"/>
      <c r="E31" s="11"/>
    </row>
    <row r="32" spans="1:5" ht="14.1" customHeight="1" x14ac:dyDescent="0.25">
      <c r="C32" s="11"/>
      <c r="D32" s="11"/>
      <c r="E32" s="11"/>
    </row>
    <row r="34" spans="1:1" ht="14.1" customHeight="1" x14ac:dyDescent="0.25">
      <c r="A34" s="28" t="s">
        <v>95</v>
      </c>
    </row>
  </sheetData>
  <hyperlinks>
    <hyperlink ref="B11" r:id="rId1" location="N11.a!A1" display="V1214_Capitulo_Transparencia IFRS.xlsx - N11.a!A1"/>
    <hyperlink ref="B13" r:id="rId2" location="'N12'!A1" display="V1214_Capitulo_Transparencia IFRS.xlsx - 'N12'!A1"/>
    <hyperlink ref="B14" r:id="rId3" location="'N13'!A1" display="V1214_Capitulo_Transparencia IFRS.xlsx - 'N13'!A1"/>
    <hyperlink ref="B22" r:id="rId4" location="'N14'!A1" display="V1214_Capitulo_Transparencia IFRS.xlsx - 'N14'!A1"/>
  </hyperlinks>
  <pageMargins left="0.98425196850393704" right="0.78740157480314965" top="0.98425196850393704" bottom="0.98425196850393704" header="0.31496062992125984" footer="0.31496062992125984"/>
  <pageSetup scale="83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GridLines="0" zoomScaleNormal="100" zoomScaleSheetLayoutView="100" workbookViewId="0">
      <selection activeCell="D10" sqref="D10"/>
    </sheetView>
  </sheetViews>
  <sheetFormatPr baseColWidth="10" defaultColWidth="9.140625" defaultRowHeight="14.1" customHeight="1" x14ac:dyDescent="0.25"/>
  <cols>
    <col min="1" max="1" width="64.140625" style="4" bestFit="1" customWidth="1"/>
    <col min="2" max="2" width="5.7109375" style="6" bestFit="1" customWidth="1"/>
    <col min="3" max="3" width="2.85546875" style="6" customWidth="1"/>
    <col min="4" max="4" width="11.7109375" style="4" customWidth="1"/>
    <col min="5" max="5" width="2.85546875" style="4" customWidth="1"/>
    <col min="6" max="6" width="13.28515625" style="4" bestFit="1" customWidth="1"/>
    <col min="7" max="16384" width="9.140625" style="4"/>
  </cols>
  <sheetData>
    <row r="1" spans="1:6" ht="14.1" customHeight="1" x14ac:dyDescent="0.25">
      <c r="A1" s="18" t="str">
        <f>+Activos!A1</f>
        <v>CAPITULO CHILENO DE TRANSPARENCIA INTERNACIONAL</v>
      </c>
      <c r="B1" s="13"/>
      <c r="C1" s="13"/>
      <c r="D1" s="3"/>
      <c r="E1" s="3"/>
      <c r="F1" s="3"/>
    </row>
    <row r="2" spans="1:6" ht="14.1" customHeight="1" x14ac:dyDescent="0.25">
      <c r="A2" s="3"/>
      <c r="B2" s="13"/>
      <c r="C2" s="13"/>
      <c r="D2" s="3"/>
      <c r="E2" s="3"/>
      <c r="F2" s="3"/>
    </row>
    <row r="3" spans="1:6" ht="14.1" customHeight="1" x14ac:dyDescent="0.25">
      <c r="A3" s="3" t="s">
        <v>25</v>
      </c>
      <c r="B3" s="13"/>
      <c r="C3" s="13"/>
      <c r="D3" s="3"/>
      <c r="E3" s="3"/>
      <c r="F3" s="3"/>
    </row>
    <row r="4" spans="1:6" ht="15.95" customHeight="1" x14ac:dyDescent="0.25">
      <c r="A4" s="3" t="s">
        <v>89</v>
      </c>
      <c r="B4" s="13"/>
      <c r="C4" s="13"/>
      <c r="D4" s="3"/>
      <c r="E4" s="3"/>
      <c r="F4" s="3"/>
    </row>
    <row r="5" spans="1:6" ht="14.1" customHeight="1" x14ac:dyDescent="0.25">
      <c r="A5" s="10" t="s">
        <v>7</v>
      </c>
      <c r="B5" s="14"/>
      <c r="C5" s="14"/>
      <c r="D5" s="10"/>
      <c r="E5" s="10"/>
      <c r="F5" s="10"/>
    </row>
    <row r="7" spans="1:6" ht="14.1" customHeight="1" x14ac:dyDescent="0.25">
      <c r="B7" s="1" t="s">
        <v>1</v>
      </c>
      <c r="C7" s="1"/>
      <c r="D7" s="2">
        <v>42004</v>
      </c>
      <c r="E7" s="2"/>
      <c r="F7" s="2">
        <v>41639</v>
      </c>
    </row>
    <row r="8" spans="1:6" ht="14.1" customHeight="1" x14ac:dyDescent="0.25">
      <c r="D8" s="8" t="s">
        <v>2</v>
      </c>
      <c r="E8" s="8"/>
      <c r="F8" s="8" t="s">
        <v>2</v>
      </c>
    </row>
    <row r="9" spans="1:6" ht="14.1" customHeight="1" x14ac:dyDescent="0.25">
      <c r="D9" s="8"/>
      <c r="E9" s="8"/>
      <c r="F9" s="8"/>
    </row>
    <row r="10" spans="1:6" ht="14.1" customHeight="1" x14ac:dyDescent="0.25">
      <c r="A10" s="4" t="s">
        <v>22</v>
      </c>
      <c r="B10" s="27">
        <v>13</v>
      </c>
      <c r="D10" s="11">
        <v>223181</v>
      </c>
      <c r="E10" s="11"/>
      <c r="F10" s="11">
        <v>175191</v>
      </c>
    </row>
    <row r="11" spans="1:6" ht="14.1" customHeight="1" x14ac:dyDescent="0.25">
      <c r="D11" s="11"/>
      <c r="E11" s="11"/>
      <c r="F11" s="11"/>
    </row>
    <row r="12" spans="1:6" ht="14.1" customHeight="1" x14ac:dyDescent="0.25">
      <c r="A12" s="4" t="s">
        <v>23</v>
      </c>
      <c r="B12" s="27">
        <v>14</v>
      </c>
      <c r="D12" s="16">
        <v>-38885</v>
      </c>
      <c r="E12" s="11"/>
      <c r="F12" s="16">
        <v>-115999</v>
      </c>
    </row>
    <row r="13" spans="1:6" ht="14.1" customHeight="1" x14ac:dyDescent="0.25">
      <c r="D13" s="11"/>
      <c r="E13" s="11"/>
      <c r="F13" s="11"/>
    </row>
    <row r="14" spans="1:6" ht="14.1" customHeight="1" x14ac:dyDescent="0.25">
      <c r="A14" s="4" t="s">
        <v>24</v>
      </c>
      <c r="D14" s="11">
        <f>SUM(D10:D12)</f>
        <v>184296</v>
      </c>
      <c r="E14" s="11"/>
      <c r="F14" s="11">
        <f>SUM(F10:F12)</f>
        <v>59192</v>
      </c>
    </row>
    <row r="15" spans="1:6" ht="14.1" customHeight="1" x14ac:dyDescent="0.25">
      <c r="D15" s="11"/>
      <c r="E15" s="11"/>
      <c r="F15" s="11"/>
    </row>
    <row r="16" spans="1:6" ht="14.1" customHeight="1" x14ac:dyDescent="0.25">
      <c r="A16" s="4" t="s">
        <v>26</v>
      </c>
      <c r="B16" s="27">
        <v>13</v>
      </c>
      <c r="D16" s="11">
        <v>38</v>
      </c>
      <c r="E16" s="11"/>
      <c r="F16" s="11">
        <v>187</v>
      </c>
    </row>
    <row r="17" spans="1:6" ht="14.1" customHeight="1" x14ac:dyDescent="0.25">
      <c r="A17" s="4" t="s">
        <v>27</v>
      </c>
      <c r="B17" s="27">
        <v>14</v>
      </c>
      <c r="D17" s="11">
        <v>-128222</v>
      </c>
      <c r="E17" s="11"/>
      <c r="F17" s="11">
        <v>-108321</v>
      </c>
    </row>
    <row r="18" spans="1:6" ht="14.1" customHeight="1" x14ac:dyDescent="0.25">
      <c r="A18" s="4" t="s">
        <v>45</v>
      </c>
      <c r="D18" s="16">
        <v>0</v>
      </c>
      <c r="E18" s="11"/>
      <c r="F18" s="16">
        <v>-385</v>
      </c>
    </row>
    <row r="19" spans="1:6" ht="14.1" hidden="1" customHeight="1" x14ac:dyDescent="0.25">
      <c r="A19" s="4" t="s">
        <v>28</v>
      </c>
      <c r="D19" s="11"/>
      <c r="E19" s="11"/>
      <c r="F19" s="11">
        <v>0</v>
      </c>
    </row>
    <row r="20" spans="1:6" ht="14.1" hidden="1" customHeight="1" x14ac:dyDescent="0.25">
      <c r="A20" s="4" t="s">
        <v>29</v>
      </c>
      <c r="D20" s="11"/>
      <c r="E20" s="11"/>
      <c r="F20" s="11">
        <v>0</v>
      </c>
    </row>
    <row r="21" spans="1:6" ht="14.1" hidden="1" customHeight="1" x14ac:dyDescent="0.25">
      <c r="A21" s="4" t="s">
        <v>30</v>
      </c>
      <c r="D21" s="11"/>
      <c r="E21" s="11"/>
      <c r="F21" s="11">
        <v>0</v>
      </c>
    </row>
    <row r="22" spans="1:6" ht="14.1" hidden="1" customHeight="1" x14ac:dyDescent="0.25">
      <c r="A22" s="4" t="s">
        <v>31</v>
      </c>
      <c r="D22" s="11"/>
      <c r="E22" s="11"/>
      <c r="F22" s="11">
        <v>0</v>
      </c>
    </row>
    <row r="23" spans="1:6" ht="14.1" customHeight="1" x14ac:dyDescent="0.25">
      <c r="D23" s="11"/>
      <c r="E23" s="11"/>
      <c r="F23" s="11"/>
    </row>
    <row r="24" spans="1:6" ht="14.1" customHeight="1" x14ac:dyDescent="0.25">
      <c r="A24" s="4" t="s">
        <v>100</v>
      </c>
      <c r="D24" s="11">
        <f>SUM(D16:D23,D14)</f>
        <v>56112</v>
      </c>
      <c r="E24" s="11"/>
      <c r="F24" s="11">
        <f>SUM(F16:F23,F14)</f>
        <v>-49327</v>
      </c>
    </row>
    <row r="25" spans="1:6" ht="14.1" customHeight="1" x14ac:dyDescent="0.25">
      <c r="D25" s="11"/>
      <c r="E25" s="11"/>
      <c r="F25" s="11"/>
    </row>
    <row r="26" spans="1:6" ht="14.1" customHeight="1" x14ac:dyDescent="0.25">
      <c r="A26" s="4" t="s">
        <v>46</v>
      </c>
      <c r="D26" s="11">
        <v>150</v>
      </c>
      <c r="E26" s="11"/>
      <c r="F26" s="11">
        <v>76</v>
      </c>
    </row>
    <row r="27" spans="1:6" ht="14.1" customHeight="1" x14ac:dyDescent="0.25">
      <c r="D27" s="16"/>
      <c r="E27" s="11"/>
      <c r="F27" s="16"/>
    </row>
    <row r="28" spans="1:6" ht="14.1" customHeight="1" x14ac:dyDescent="0.25">
      <c r="A28" s="4" t="s">
        <v>93</v>
      </c>
      <c r="D28" s="11">
        <f>SUM(D24,D26)</f>
        <v>56262</v>
      </c>
      <c r="E28" s="11"/>
      <c r="F28" s="11">
        <f>SUM(F24,F26)</f>
        <v>-49251</v>
      </c>
    </row>
    <row r="29" spans="1:6" ht="14.1" customHeight="1" x14ac:dyDescent="0.25">
      <c r="D29" s="11"/>
      <c r="E29" s="11"/>
      <c r="F29" s="11"/>
    </row>
    <row r="30" spans="1:6" ht="14.1" customHeight="1" x14ac:dyDescent="0.25">
      <c r="A30" s="4" t="s">
        <v>32</v>
      </c>
      <c r="D30" s="16">
        <f>-526-1</f>
        <v>-527</v>
      </c>
      <c r="E30" s="11"/>
      <c r="F30" s="16">
        <v>0</v>
      </c>
    </row>
    <row r="31" spans="1:6" ht="14.1" customHeight="1" x14ac:dyDescent="0.25">
      <c r="D31" s="11"/>
      <c r="E31" s="11"/>
      <c r="F31" s="11"/>
    </row>
    <row r="32" spans="1:6" ht="14.1" customHeight="1" x14ac:dyDescent="0.25">
      <c r="A32" s="4" t="s">
        <v>101</v>
      </c>
      <c r="D32" s="11">
        <f>SUM(D28,D30)</f>
        <v>55735</v>
      </c>
      <c r="E32" s="11"/>
      <c r="F32" s="11">
        <f>SUM(F28,F30)</f>
        <v>-49251</v>
      </c>
    </row>
    <row r="33" spans="1:6" ht="14.1" customHeight="1" x14ac:dyDescent="0.25">
      <c r="D33" s="11"/>
      <c r="E33" s="11"/>
      <c r="F33" s="11"/>
    </row>
    <row r="34" spans="1:6" ht="14.1" customHeight="1" x14ac:dyDescent="0.25">
      <c r="A34" s="4" t="s">
        <v>63</v>
      </c>
      <c r="D34" s="16">
        <v>0</v>
      </c>
      <c r="E34" s="11"/>
      <c r="F34" s="16">
        <v>0</v>
      </c>
    </row>
    <row r="35" spans="1:6" ht="14.1" customHeight="1" x14ac:dyDescent="0.25">
      <c r="D35" s="11"/>
      <c r="E35" s="11"/>
      <c r="F35" s="11"/>
    </row>
    <row r="36" spans="1:6" ht="14.1" customHeight="1" thickBot="1" x14ac:dyDescent="0.3">
      <c r="A36" s="4" t="s">
        <v>94</v>
      </c>
      <c r="D36" s="26">
        <f>SUM(D32,D34)</f>
        <v>55735</v>
      </c>
      <c r="E36" s="11"/>
      <c r="F36" s="26">
        <f>SUM(F32,F34)</f>
        <v>-49251</v>
      </c>
    </row>
    <row r="37" spans="1:6" ht="14.1" customHeight="1" thickTop="1" x14ac:dyDescent="0.25">
      <c r="D37" s="11"/>
      <c r="E37" s="11"/>
      <c r="F37" s="11"/>
    </row>
    <row r="38" spans="1:6" ht="14.1" customHeight="1" x14ac:dyDescent="0.25">
      <c r="D38" s="11"/>
      <c r="E38" s="11"/>
      <c r="F38" s="11"/>
    </row>
    <row r="39" spans="1:6" ht="14.1" customHeight="1" x14ac:dyDescent="0.25">
      <c r="D39" s="11"/>
      <c r="E39" s="11"/>
      <c r="F39" s="11"/>
    </row>
    <row r="40" spans="1:6" ht="14.1" customHeight="1" x14ac:dyDescent="0.25">
      <c r="D40" s="11"/>
      <c r="E40" s="11"/>
      <c r="F40" s="11"/>
    </row>
    <row r="42" spans="1:6" ht="14.1" customHeight="1" x14ac:dyDescent="0.25">
      <c r="A42" s="28" t="s">
        <v>95</v>
      </c>
    </row>
  </sheetData>
  <hyperlinks>
    <hyperlink ref="B10" r:id="rId1" location="'N15'!A1" display="V1214_Capitulo_Transparencia IFRS.xlsx - 'N15'!A1"/>
    <hyperlink ref="B16" r:id="rId2" location="'N15'!A1" display="V1214_Capitulo_Transparencia IFRS.xlsx - 'N15'!A1"/>
    <hyperlink ref="B12" r:id="rId3" location="'N16'!A1" display="V1214_Capitulo_Transparencia IFRS.xlsx - 'N16'!A1"/>
    <hyperlink ref="B17" r:id="rId4" location="'N16'!A1" display="V1214_Capitulo_Transparencia IFRS.xlsx - 'N16'!A1"/>
  </hyperlinks>
  <pageMargins left="0.98425196850393704" right="0.78740157480314965" top="0.98425196850393704" bottom="0.98425196850393704" header="0.31496062992125984" footer="0.31496062992125984"/>
  <pageSetup scale="85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showGridLines="0" tabSelected="1" zoomScale="90" zoomScaleNormal="90" workbookViewId="0">
      <selection activeCell="C11" sqref="C11"/>
    </sheetView>
  </sheetViews>
  <sheetFormatPr baseColWidth="10" defaultColWidth="11.42578125" defaultRowHeight="14.1" customHeight="1" x14ac:dyDescent="0.25"/>
  <cols>
    <col min="1" max="1" width="36.85546875" style="30" customWidth="1"/>
    <col min="2" max="2" width="2.7109375" style="30" customWidth="1"/>
    <col min="3" max="3" width="12.42578125" style="30" bestFit="1" customWidth="1"/>
    <col min="4" max="4" width="2" style="30" customWidth="1"/>
    <col min="5" max="5" width="13.5703125" style="30" customWidth="1"/>
    <col min="6" max="6" width="2" style="30" customWidth="1"/>
    <col min="7" max="7" width="14.28515625" style="30" customWidth="1"/>
    <col min="8" max="8" width="2.28515625" style="30" customWidth="1"/>
    <col min="9" max="9" width="13.5703125" style="30" bestFit="1" customWidth="1"/>
    <col min="10" max="16384" width="11.42578125" style="30"/>
  </cols>
  <sheetData>
    <row r="1" spans="1:11" ht="14.1" customHeight="1" x14ac:dyDescent="0.25">
      <c r="A1" s="29" t="s">
        <v>41</v>
      </c>
    </row>
    <row r="2" spans="1:11" ht="14.1" customHeight="1" x14ac:dyDescent="0.25">
      <c r="A2" s="31"/>
    </row>
    <row r="3" spans="1:11" ht="14.1" customHeight="1" x14ac:dyDescent="0.25">
      <c r="A3" s="31" t="s">
        <v>64</v>
      </c>
    </row>
    <row r="4" spans="1:11" ht="14.1" customHeight="1" x14ac:dyDescent="0.25">
      <c r="A4" s="31" t="s">
        <v>89</v>
      </c>
    </row>
    <row r="5" spans="1:11" ht="14.1" customHeight="1" x14ac:dyDescent="0.25">
      <c r="A5" s="32" t="s">
        <v>7</v>
      </c>
      <c r="B5" s="33"/>
      <c r="C5" s="33"/>
      <c r="D5" s="33"/>
      <c r="E5" s="33"/>
      <c r="F5" s="33"/>
      <c r="G5" s="33"/>
      <c r="H5" s="33"/>
      <c r="I5" s="33"/>
    </row>
    <row r="6" spans="1:11" ht="14.1" customHeight="1" x14ac:dyDescent="0.25">
      <c r="A6" s="31"/>
      <c r="B6" s="34"/>
    </row>
    <row r="7" spans="1:11" ht="14.1" customHeight="1" x14ac:dyDescent="0.25">
      <c r="B7" s="34"/>
      <c r="C7" s="35"/>
    </row>
    <row r="8" spans="1:11" ht="14.1" customHeight="1" x14ac:dyDescent="0.25">
      <c r="A8" s="31" t="s">
        <v>83</v>
      </c>
      <c r="B8" s="34"/>
      <c r="E8" s="36" t="s">
        <v>65</v>
      </c>
      <c r="F8" s="36"/>
      <c r="G8" s="36" t="s">
        <v>66</v>
      </c>
      <c r="H8" s="36"/>
      <c r="I8" s="37"/>
    </row>
    <row r="9" spans="1:11" ht="14.1" customHeight="1" x14ac:dyDescent="0.25">
      <c r="A9" s="31"/>
      <c r="B9" s="34"/>
      <c r="E9" s="38" t="s">
        <v>66</v>
      </c>
      <c r="F9" s="38"/>
      <c r="G9" s="38" t="s">
        <v>69</v>
      </c>
      <c r="H9" s="38"/>
      <c r="I9" s="38" t="s">
        <v>80</v>
      </c>
    </row>
    <row r="10" spans="1:11" ht="14.1" customHeight="1" x14ac:dyDescent="0.25">
      <c r="A10" s="31"/>
      <c r="B10" s="34"/>
      <c r="E10" s="39" t="s">
        <v>2</v>
      </c>
      <c r="F10" s="39"/>
      <c r="G10" s="39" t="s">
        <v>2</v>
      </c>
      <c r="H10" s="39"/>
      <c r="I10" s="39" t="s">
        <v>2</v>
      </c>
    </row>
    <row r="11" spans="1:11" ht="14.1" customHeight="1" x14ac:dyDescent="0.25">
      <c r="A11" s="31"/>
      <c r="B11" s="34"/>
      <c r="E11" s="39"/>
      <c r="F11" s="39"/>
      <c r="G11" s="39"/>
      <c r="H11" s="39"/>
      <c r="I11" s="39"/>
    </row>
    <row r="12" spans="1:11" ht="14.1" customHeight="1" x14ac:dyDescent="0.25">
      <c r="A12" s="40" t="s">
        <v>90</v>
      </c>
      <c r="B12" s="34"/>
      <c r="C12" s="41"/>
      <c r="D12" s="41"/>
      <c r="E12" s="42">
        <v>225849</v>
      </c>
      <c r="F12" s="42"/>
      <c r="G12" s="42">
        <v>-218268</v>
      </c>
      <c r="H12" s="42"/>
      <c r="I12" s="42">
        <f>SUM(E12:G12)</f>
        <v>7581</v>
      </c>
    </row>
    <row r="13" spans="1:11" ht="14.1" customHeight="1" x14ac:dyDescent="0.25">
      <c r="A13" s="40" t="s">
        <v>82</v>
      </c>
      <c r="B13" s="34"/>
      <c r="C13" s="41"/>
      <c r="D13" s="41"/>
      <c r="E13" s="43">
        <v>0</v>
      </c>
      <c r="F13" s="42"/>
      <c r="G13" s="44">
        <v>0</v>
      </c>
      <c r="H13" s="42"/>
      <c r="I13" s="42">
        <f>SUM(E13:G13)</f>
        <v>0</v>
      </c>
    </row>
    <row r="14" spans="1:11" ht="14.1" customHeight="1" x14ac:dyDescent="0.25">
      <c r="A14" s="45" t="s">
        <v>84</v>
      </c>
      <c r="B14" s="34"/>
      <c r="C14" s="41"/>
      <c r="D14" s="41"/>
      <c r="E14" s="46">
        <f>94619+1</f>
        <v>94620</v>
      </c>
      <c r="F14" s="46"/>
      <c r="G14" s="46">
        <f>-38884-1</f>
        <v>-38885</v>
      </c>
      <c r="H14" s="46"/>
      <c r="I14" s="42">
        <f>SUM(E14:G14)</f>
        <v>55735</v>
      </c>
    </row>
    <row r="15" spans="1:11" ht="14.1" customHeight="1" x14ac:dyDescent="0.25">
      <c r="A15" s="45"/>
      <c r="B15" s="34"/>
      <c r="C15" s="41"/>
      <c r="D15" s="41"/>
      <c r="E15" s="47"/>
      <c r="F15" s="47"/>
      <c r="G15" s="47"/>
      <c r="H15" s="47"/>
      <c r="I15" s="47"/>
    </row>
    <row r="16" spans="1:11" ht="14.1" customHeight="1" thickBot="1" x14ac:dyDescent="0.3">
      <c r="A16" s="40" t="s">
        <v>91</v>
      </c>
      <c r="B16" s="34"/>
      <c r="C16" s="41"/>
      <c r="D16" s="41"/>
      <c r="E16" s="48">
        <f>SUM(E12:E15)</f>
        <v>320469</v>
      </c>
      <c r="F16" s="48"/>
      <c r="G16" s="48">
        <f>SUM(G12:G15)</f>
        <v>-257153</v>
      </c>
      <c r="H16" s="48"/>
      <c r="I16" s="48">
        <f>SUM(I12:I15)</f>
        <v>63316</v>
      </c>
      <c r="K16" s="49"/>
    </row>
    <row r="17" spans="1:9" ht="14.1" customHeight="1" thickTop="1" x14ac:dyDescent="0.25">
      <c r="A17" s="31"/>
      <c r="B17" s="34"/>
    </row>
    <row r="18" spans="1:9" ht="14.1" customHeight="1" x14ac:dyDescent="0.25">
      <c r="B18" s="41"/>
      <c r="C18" s="37"/>
      <c r="D18" s="37"/>
      <c r="E18" s="37"/>
      <c r="F18" s="37"/>
      <c r="G18" s="37"/>
      <c r="H18" s="37"/>
      <c r="I18" s="37"/>
    </row>
    <row r="19" spans="1:9" ht="14.1" customHeight="1" x14ac:dyDescent="0.25">
      <c r="A19" s="41" t="s">
        <v>88</v>
      </c>
      <c r="B19" s="41"/>
      <c r="C19" s="36" t="s">
        <v>65</v>
      </c>
      <c r="D19" s="36"/>
      <c r="E19" s="36" t="s">
        <v>66</v>
      </c>
      <c r="F19" s="36"/>
      <c r="G19" s="36" t="s">
        <v>66</v>
      </c>
      <c r="H19" s="36"/>
      <c r="I19" s="36" t="s">
        <v>67</v>
      </c>
    </row>
    <row r="20" spans="1:9" ht="14.1" customHeight="1" x14ac:dyDescent="0.25">
      <c r="A20" s="41"/>
      <c r="B20" s="41"/>
      <c r="C20" s="38" t="s">
        <v>66</v>
      </c>
      <c r="D20" s="38"/>
      <c r="E20" s="38" t="s">
        <v>68</v>
      </c>
      <c r="F20" s="38"/>
      <c r="G20" s="38" t="s">
        <v>69</v>
      </c>
      <c r="H20" s="38"/>
      <c r="I20" s="50">
        <v>42004</v>
      </c>
    </row>
    <row r="21" spans="1:9" ht="14.1" customHeight="1" x14ac:dyDescent="0.25">
      <c r="A21" s="41"/>
      <c r="B21" s="41"/>
      <c r="C21" s="39" t="s">
        <v>2</v>
      </c>
      <c r="D21" s="39"/>
      <c r="E21" s="39" t="s">
        <v>2</v>
      </c>
      <c r="F21" s="39"/>
      <c r="G21" s="39" t="s">
        <v>2</v>
      </c>
      <c r="H21" s="39"/>
      <c r="I21" s="39" t="s">
        <v>2</v>
      </c>
    </row>
    <row r="22" spans="1:9" ht="14.1" customHeight="1" x14ac:dyDescent="0.25">
      <c r="A22" s="51" t="s">
        <v>70</v>
      </c>
      <c r="B22" s="41"/>
      <c r="C22" s="41"/>
      <c r="D22" s="41"/>
      <c r="E22" s="41"/>
      <c r="F22" s="41"/>
      <c r="G22" s="41"/>
      <c r="H22" s="41"/>
      <c r="I22" s="41"/>
    </row>
    <row r="23" spans="1:9" ht="14.1" customHeight="1" x14ac:dyDescent="0.25">
      <c r="A23" s="52" t="s">
        <v>71</v>
      </c>
      <c r="B23" s="41"/>
      <c r="C23" s="42">
        <v>698</v>
      </c>
      <c r="D23" s="42"/>
      <c r="E23" s="44">
        <v>0</v>
      </c>
      <c r="F23" s="44"/>
      <c r="G23" s="44">
        <v>0</v>
      </c>
      <c r="H23" s="44"/>
      <c r="I23" s="42">
        <f>SUM(C23:G23)</f>
        <v>698</v>
      </c>
    </row>
    <row r="24" spans="1:9" ht="14.1" customHeight="1" x14ac:dyDescent="0.25">
      <c r="A24" s="52" t="s">
        <v>87</v>
      </c>
      <c r="B24" s="41"/>
      <c r="C24" s="42">
        <v>181424</v>
      </c>
      <c r="D24" s="42"/>
      <c r="E24" s="44">
        <v>0</v>
      </c>
      <c r="F24" s="44"/>
      <c r="G24" s="44">
        <v>0</v>
      </c>
      <c r="H24" s="44"/>
      <c r="I24" s="42">
        <f>SUM(C24:G24)</f>
        <v>181424</v>
      </c>
    </row>
    <row r="25" spans="1:9" ht="14.1" customHeight="1" x14ac:dyDescent="0.25">
      <c r="A25" s="52" t="s">
        <v>72</v>
      </c>
      <c r="B25" s="41"/>
      <c r="C25" s="42">
        <v>41059</v>
      </c>
      <c r="D25" s="42"/>
      <c r="E25" s="44">
        <v>0</v>
      </c>
      <c r="F25" s="44"/>
      <c r="G25" s="44">
        <v>0</v>
      </c>
      <c r="H25" s="44"/>
      <c r="I25" s="42">
        <f>SUM(C25:G25)</f>
        <v>41059</v>
      </c>
    </row>
    <row r="26" spans="1:9" ht="14.1" customHeight="1" x14ac:dyDescent="0.25">
      <c r="A26" s="52" t="s">
        <v>102</v>
      </c>
      <c r="B26" s="41"/>
      <c r="C26" s="42">
        <v>150</v>
      </c>
      <c r="D26" s="42"/>
      <c r="E26" s="44">
        <v>0</v>
      </c>
      <c r="F26" s="44"/>
      <c r="G26" s="44">
        <v>0</v>
      </c>
      <c r="H26" s="44"/>
      <c r="I26" s="42">
        <f>SUM(C26:G26)</f>
        <v>150</v>
      </c>
    </row>
    <row r="27" spans="1:9" ht="14.1" customHeight="1" x14ac:dyDescent="0.25">
      <c r="A27" s="52" t="s">
        <v>74</v>
      </c>
      <c r="B27" s="41"/>
      <c r="C27" s="42">
        <v>38</v>
      </c>
      <c r="D27" s="42"/>
      <c r="E27" s="44">
        <v>0</v>
      </c>
      <c r="F27" s="44"/>
      <c r="G27" s="44">
        <v>0</v>
      </c>
      <c r="H27" s="44"/>
      <c r="I27" s="42">
        <f>SUM(C27:G27)</f>
        <v>38</v>
      </c>
    </row>
    <row r="28" spans="1:9" ht="14.1" customHeight="1" x14ac:dyDescent="0.25">
      <c r="A28" s="41"/>
      <c r="B28" s="41"/>
      <c r="C28" s="42"/>
      <c r="D28" s="42"/>
      <c r="E28" s="42"/>
      <c r="F28" s="42"/>
      <c r="G28" s="42"/>
      <c r="H28" s="42"/>
      <c r="I28" s="42"/>
    </row>
    <row r="29" spans="1:9" ht="14.1" customHeight="1" x14ac:dyDescent="0.25">
      <c r="A29" s="51" t="s">
        <v>75</v>
      </c>
      <c r="B29" s="41"/>
      <c r="C29" s="42"/>
      <c r="D29" s="42"/>
      <c r="E29" s="42"/>
      <c r="F29" s="42"/>
      <c r="G29" s="42"/>
      <c r="H29" s="42"/>
      <c r="I29" s="42"/>
    </row>
    <row r="30" spans="1:9" ht="14.1" customHeight="1" x14ac:dyDescent="0.25">
      <c r="A30" s="52" t="s">
        <v>76</v>
      </c>
      <c r="B30" s="41"/>
      <c r="C30" s="53">
        <v>-88262</v>
      </c>
      <c r="D30" s="53"/>
      <c r="E30" s="44">
        <v>0</v>
      </c>
      <c r="F30" s="44"/>
      <c r="G30" s="53">
        <v>-19090</v>
      </c>
      <c r="H30" s="53"/>
      <c r="I30" s="53">
        <f>SUM(C30:G30)</f>
        <v>-107352</v>
      </c>
    </row>
    <row r="31" spans="1:9" ht="14.1" customHeight="1" x14ac:dyDescent="0.25">
      <c r="A31" s="52" t="s">
        <v>77</v>
      </c>
      <c r="B31" s="41"/>
      <c r="C31" s="53">
        <v>-4979</v>
      </c>
      <c r="D31" s="53"/>
      <c r="E31" s="44">
        <v>0</v>
      </c>
      <c r="F31" s="44"/>
      <c r="G31" s="53">
        <v>-13503</v>
      </c>
      <c r="H31" s="53"/>
      <c r="I31" s="53">
        <f t="shared" ref="I31:I36" si="0">SUM(C31:G31)</f>
        <v>-18482</v>
      </c>
    </row>
    <row r="32" spans="1:9" ht="14.1" customHeight="1" x14ac:dyDescent="0.25">
      <c r="A32" s="52" t="s">
        <v>86</v>
      </c>
      <c r="B32" s="41"/>
      <c r="C32" s="53">
        <v>-18546</v>
      </c>
      <c r="D32" s="53"/>
      <c r="E32" s="44">
        <v>0</v>
      </c>
      <c r="F32" s="44"/>
      <c r="G32" s="53">
        <v>-6018</v>
      </c>
      <c r="H32" s="53"/>
      <c r="I32" s="53">
        <f t="shared" si="0"/>
        <v>-24564</v>
      </c>
    </row>
    <row r="33" spans="1:9" ht="14.1" customHeight="1" x14ac:dyDescent="0.25">
      <c r="A33" s="52" t="s">
        <v>78</v>
      </c>
      <c r="B33" s="41"/>
      <c r="C33" s="53">
        <v>-14503</v>
      </c>
      <c r="D33" s="53"/>
      <c r="E33" s="44">
        <v>0</v>
      </c>
      <c r="F33" s="44"/>
      <c r="G33" s="44">
        <v>0</v>
      </c>
      <c r="H33" s="53"/>
      <c r="I33" s="53">
        <f t="shared" si="0"/>
        <v>-14503</v>
      </c>
    </row>
    <row r="34" spans="1:9" ht="14.1" customHeight="1" x14ac:dyDescent="0.25">
      <c r="A34" s="52" t="s">
        <v>79</v>
      </c>
      <c r="B34" s="41"/>
      <c r="C34" s="53">
        <v>-367</v>
      </c>
      <c r="D34" s="53"/>
      <c r="E34" s="44">
        <v>0</v>
      </c>
      <c r="F34" s="44"/>
      <c r="G34" s="53">
        <f>-273-1</f>
        <v>-274</v>
      </c>
      <c r="H34" s="53"/>
      <c r="I34" s="53">
        <f t="shared" si="0"/>
        <v>-641</v>
      </c>
    </row>
    <row r="35" spans="1:9" ht="14.1" customHeight="1" x14ac:dyDescent="0.25">
      <c r="A35" s="52" t="s">
        <v>96</v>
      </c>
      <c r="B35" s="41"/>
      <c r="C35" s="53">
        <v>-2092</v>
      </c>
      <c r="D35" s="53"/>
      <c r="E35" s="44">
        <v>0</v>
      </c>
      <c r="F35" s="44"/>
      <c r="G35" s="44">
        <v>0</v>
      </c>
      <c r="H35" s="44"/>
      <c r="I35" s="53">
        <f t="shared" si="0"/>
        <v>-2092</v>
      </c>
    </row>
    <row r="36" spans="1:9" ht="14.1" hidden="1" customHeight="1" x14ac:dyDescent="0.25">
      <c r="A36" s="52"/>
      <c r="B36" s="41"/>
      <c r="C36" s="53">
        <v>0</v>
      </c>
      <c r="D36" s="53"/>
      <c r="E36" s="44">
        <v>0</v>
      </c>
      <c r="F36" s="44"/>
      <c r="G36" s="44">
        <v>0</v>
      </c>
      <c r="H36" s="44"/>
      <c r="I36" s="53">
        <f t="shared" si="0"/>
        <v>0</v>
      </c>
    </row>
    <row r="37" spans="1:9" ht="14.1" customHeight="1" x14ac:dyDescent="0.25">
      <c r="A37" s="41"/>
      <c r="B37" s="41"/>
      <c r="C37" s="47"/>
      <c r="D37" s="47"/>
      <c r="E37" s="47"/>
      <c r="F37" s="47"/>
      <c r="G37" s="47"/>
      <c r="H37" s="47"/>
      <c r="I37" s="47"/>
    </row>
    <row r="38" spans="1:9" ht="14.1" customHeight="1" thickBot="1" x14ac:dyDescent="0.3">
      <c r="A38" s="51" t="s">
        <v>81</v>
      </c>
      <c r="B38" s="51"/>
      <c r="C38" s="48">
        <f>SUM(C30:C37,C23:C27)</f>
        <v>94620</v>
      </c>
      <c r="D38" s="48"/>
      <c r="E38" s="48">
        <f>SUM(E30:E37,E23:E27)</f>
        <v>0</v>
      </c>
      <c r="F38" s="54"/>
      <c r="G38" s="48">
        <f>SUM(G30:G37,G23:G27)</f>
        <v>-38885</v>
      </c>
      <c r="H38" s="54"/>
      <c r="I38" s="48">
        <f>SUM(I30:I37,I23:I27)</f>
        <v>55735</v>
      </c>
    </row>
    <row r="39" spans="1:9" ht="14.1" customHeight="1" thickTop="1" x14ac:dyDescent="0.25"/>
    <row r="41" spans="1:9" ht="14.1" customHeight="1" x14ac:dyDescent="0.25">
      <c r="I41" s="55"/>
    </row>
    <row r="43" spans="1:9" ht="14.1" customHeight="1" x14ac:dyDescent="0.25">
      <c r="A43" s="56" t="s">
        <v>99</v>
      </c>
      <c r="B43" s="34"/>
    </row>
    <row r="44" spans="1:9" ht="14.1" customHeight="1" x14ac:dyDescent="0.25">
      <c r="B44" s="34"/>
      <c r="C44" s="35"/>
    </row>
    <row r="45" spans="1:9" ht="14.1" customHeight="1" x14ac:dyDescent="0.25">
      <c r="A45" s="31" t="s">
        <v>83</v>
      </c>
      <c r="B45" s="34"/>
      <c r="E45" s="36" t="s">
        <v>65</v>
      </c>
      <c r="F45" s="36"/>
      <c r="G45" s="36" t="s">
        <v>66</v>
      </c>
      <c r="H45" s="36"/>
      <c r="I45" s="37"/>
    </row>
    <row r="46" spans="1:9" ht="14.1" customHeight="1" x14ac:dyDescent="0.25">
      <c r="A46" s="31"/>
      <c r="B46" s="34"/>
      <c r="E46" s="38" t="s">
        <v>66</v>
      </c>
      <c r="F46" s="38"/>
      <c r="G46" s="38" t="s">
        <v>69</v>
      </c>
      <c r="H46" s="38"/>
      <c r="I46" s="38" t="s">
        <v>80</v>
      </c>
    </row>
    <row r="47" spans="1:9" ht="14.1" customHeight="1" x14ac:dyDescent="0.25">
      <c r="A47" s="31"/>
      <c r="B47" s="34"/>
      <c r="E47" s="39" t="s">
        <v>2</v>
      </c>
      <c r="F47" s="39"/>
      <c r="G47" s="39" t="s">
        <v>2</v>
      </c>
      <c r="H47" s="39"/>
      <c r="I47" s="39" t="s">
        <v>2</v>
      </c>
    </row>
    <row r="48" spans="1:9" ht="14.1" customHeight="1" x14ac:dyDescent="0.25">
      <c r="A48" s="31"/>
      <c r="B48" s="34"/>
      <c r="E48" s="39"/>
      <c r="F48" s="39"/>
      <c r="G48" s="39"/>
      <c r="H48" s="39"/>
      <c r="I48" s="39"/>
    </row>
    <row r="49" spans="1:9" ht="14.1" customHeight="1" x14ac:dyDescent="0.25">
      <c r="A49" s="40" t="s">
        <v>97</v>
      </c>
      <c r="B49" s="34"/>
      <c r="C49" s="41"/>
      <c r="D49" s="41"/>
      <c r="E49" s="42">
        <v>160243</v>
      </c>
      <c r="F49" s="42"/>
      <c r="G49" s="42">
        <v>-102269</v>
      </c>
      <c r="H49" s="42"/>
      <c r="I49" s="42">
        <f>SUM(G49:H49,E49)</f>
        <v>57974</v>
      </c>
    </row>
    <row r="50" spans="1:9" ht="14.1" customHeight="1" x14ac:dyDescent="0.25">
      <c r="A50" s="40" t="s">
        <v>82</v>
      </c>
      <c r="B50" s="34"/>
      <c r="C50" s="41"/>
      <c r="D50" s="41"/>
      <c r="E50" s="42">
        <v>-1142</v>
      </c>
      <c r="F50" s="42"/>
      <c r="G50" s="44">
        <v>0</v>
      </c>
      <c r="H50" s="42"/>
      <c r="I50" s="42">
        <f>SUM(G50:H50,E50)</f>
        <v>-1142</v>
      </c>
    </row>
    <row r="51" spans="1:9" ht="14.1" customHeight="1" x14ac:dyDescent="0.25">
      <c r="A51" s="45" t="s">
        <v>84</v>
      </c>
      <c r="B51" s="34"/>
      <c r="C51" s="41"/>
      <c r="D51" s="41"/>
      <c r="E51" s="46">
        <v>66748</v>
      </c>
      <c r="F51" s="46"/>
      <c r="G51" s="46">
        <v>-115999</v>
      </c>
      <c r="H51" s="46"/>
      <c r="I51" s="42">
        <f>SUM(G51:H51,E51)</f>
        <v>-49251</v>
      </c>
    </row>
    <row r="52" spans="1:9" ht="14.1" customHeight="1" x14ac:dyDescent="0.25">
      <c r="A52" s="45"/>
      <c r="B52" s="34"/>
      <c r="C52" s="41"/>
      <c r="D52" s="41"/>
      <c r="E52" s="47"/>
      <c r="F52" s="47"/>
      <c r="G52" s="47"/>
      <c r="H52" s="47"/>
      <c r="I52" s="47"/>
    </row>
    <row r="53" spans="1:9" ht="14.1" customHeight="1" thickBot="1" x14ac:dyDescent="0.3">
      <c r="A53" s="40" t="s">
        <v>98</v>
      </c>
      <c r="B53" s="34"/>
      <c r="C53" s="41"/>
      <c r="D53" s="41"/>
      <c r="E53" s="48">
        <f>SUM(E49:E52)</f>
        <v>225849</v>
      </c>
      <c r="F53" s="48"/>
      <c r="G53" s="48">
        <f>SUM(G49:G52)</f>
        <v>-218268</v>
      </c>
      <c r="H53" s="48"/>
      <c r="I53" s="48">
        <f>SUM(I49:I52)</f>
        <v>7581</v>
      </c>
    </row>
    <row r="54" spans="1:9" ht="14.1" customHeight="1" thickTop="1" x14ac:dyDescent="0.25">
      <c r="A54" s="31"/>
      <c r="B54" s="34"/>
    </row>
    <row r="55" spans="1:9" ht="14.1" customHeight="1" x14ac:dyDescent="0.25">
      <c r="B55" s="41"/>
      <c r="C55" s="37"/>
      <c r="D55" s="37"/>
      <c r="E55" s="37"/>
      <c r="F55" s="37"/>
      <c r="G55" s="37"/>
      <c r="H55" s="37"/>
      <c r="I55" s="37"/>
    </row>
    <row r="56" spans="1:9" ht="14.1" customHeight="1" x14ac:dyDescent="0.25">
      <c r="A56" s="41" t="s">
        <v>88</v>
      </c>
      <c r="B56" s="41"/>
      <c r="C56" s="36" t="s">
        <v>65</v>
      </c>
      <c r="D56" s="36"/>
      <c r="E56" s="36" t="s">
        <v>66</v>
      </c>
      <c r="F56" s="36"/>
      <c r="G56" s="36" t="s">
        <v>66</v>
      </c>
      <c r="H56" s="36"/>
      <c r="I56" s="36" t="s">
        <v>67</v>
      </c>
    </row>
    <row r="57" spans="1:9" ht="14.1" customHeight="1" x14ac:dyDescent="0.25">
      <c r="A57" s="41"/>
      <c r="B57" s="41"/>
      <c r="C57" s="38" t="s">
        <v>66</v>
      </c>
      <c r="D57" s="38"/>
      <c r="E57" s="38" t="s">
        <v>68</v>
      </c>
      <c r="F57" s="38"/>
      <c r="G57" s="38" t="s">
        <v>69</v>
      </c>
      <c r="H57" s="38"/>
      <c r="I57" s="50">
        <v>41639</v>
      </c>
    </row>
    <row r="58" spans="1:9" ht="14.1" customHeight="1" x14ac:dyDescent="0.25">
      <c r="A58" s="41"/>
      <c r="B58" s="41"/>
      <c r="C58" s="39" t="s">
        <v>2</v>
      </c>
      <c r="D58" s="39"/>
      <c r="E58" s="39" t="s">
        <v>2</v>
      </c>
      <c r="F58" s="39"/>
      <c r="G58" s="39" t="s">
        <v>2</v>
      </c>
      <c r="H58" s="39"/>
      <c r="I58" s="39" t="s">
        <v>2</v>
      </c>
    </row>
    <row r="59" spans="1:9" ht="14.1" customHeight="1" x14ac:dyDescent="0.25">
      <c r="A59" s="51" t="s">
        <v>70</v>
      </c>
      <c r="B59" s="41"/>
      <c r="C59" s="41"/>
      <c r="D59" s="41"/>
      <c r="E59" s="41"/>
      <c r="F59" s="41"/>
      <c r="G59" s="41"/>
      <c r="H59" s="41"/>
      <c r="I59" s="41"/>
    </row>
    <row r="60" spans="1:9" ht="14.1" customHeight="1" x14ac:dyDescent="0.25">
      <c r="A60" s="52" t="s">
        <v>71</v>
      </c>
      <c r="B60" s="41"/>
      <c r="C60" s="42">
        <v>1347</v>
      </c>
      <c r="D60" s="42"/>
      <c r="E60" s="44">
        <v>0</v>
      </c>
      <c r="F60" s="44"/>
      <c r="G60" s="44">
        <v>0</v>
      </c>
      <c r="H60" s="44"/>
      <c r="I60" s="42">
        <f>SUM(C60:G60)</f>
        <v>1347</v>
      </c>
    </row>
    <row r="61" spans="1:9" ht="14.1" customHeight="1" x14ac:dyDescent="0.25">
      <c r="A61" s="52" t="s">
        <v>87</v>
      </c>
      <c r="B61" s="41"/>
      <c r="C61" s="42">
        <v>137654</v>
      </c>
      <c r="D61" s="42"/>
      <c r="E61" s="44">
        <v>0</v>
      </c>
      <c r="F61" s="44"/>
      <c r="G61" s="44">
        <v>0</v>
      </c>
      <c r="H61" s="44"/>
      <c r="I61" s="42">
        <f>SUM(C61:G61)</f>
        <v>137654</v>
      </c>
    </row>
    <row r="62" spans="1:9" ht="14.1" customHeight="1" x14ac:dyDescent="0.25">
      <c r="A62" s="52" t="s">
        <v>72</v>
      </c>
      <c r="B62" s="41"/>
      <c r="C62" s="42">
        <v>32402</v>
      </c>
      <c r="D62" s="42"/>
      <c r="E62" s="44">
        <v>0</v>
      </c>
      <c r="F62" s="44"/>
      <c r="G62" s="44">
        <v>0</v>
      </c>
      <c r="H62" s="44"/>
      <c r="I62" s="42">
        <f>SUM(C62:G62)</f>
        <v>32402</v>
      </c>
    </row>
    <row r="63" spans="1:9" ht="14.1" customHeight="1" x14ac:dyDescent="0.25">
      <c r="A63" s="52" t="s">
        <v>73</v>
      </c>
      <c r="B63" s="41"/>
      <c r="C63" s="42">
        <v>3788</v>
      </c>
      <c r="D63" s="42"/>
      <c r="E63" s="44">
        <v>0</v>
      </c>
      <c r="F63" s="44"/>
      <c r="G63" s="44">
        <v>0</v>
      </c>
      <c r="H63" s="44"/>
      <c r="I63" s="42">
        <f>SUM(C63:G63)</f>
        <v>3788</v>
      </c>
    </row>
    <row r="64" spans="1:9" ht="14.1" customHeight="1" x14ac:dyDescent="0.25">
      <c r="A64" s="52" t="s">
        <v>74</v>
      </c>
      <c r="B64" s="41"/>
      <c r="C64" s="42">
        <v>187</v>
      </c>
      <c r="D64" s="42"/>
      <c r="E64" s="44">
        <v>0</v>
      </c>
      <c r="F64" s="44"/>
      <c r="G64" s="44">
        <v>0</v>
      </c>
      <c r="H64" s="44"/>
      <c r="I64" s="42">
        <f>SUM(C64:G64)</f>
        <v>187</v>
      </c>
    </row>
    <row r="65" spans="1:9" ht="14.1" customHeight="1" x14ac:dyDescent="0.25">
      <c r="A65" s="41"/>
      <c r="B65" s="41"/>
      <c r="C65" s="42"/>
      <c r="D65" s="42"/>
      <c r="E65" s="42"/>
      <c r="F65" s="42"/>
      <c r="G65" s="42"/>
      <c r="H65" s="42"/>
      <c r="I65" s="42"/>
    </row>
    <row r="66" spans="1:9" ht="14.1" customHeight="1" x14ac:dyDescent="0.25">
      <c r="A66" s="51" t="s">
        <v>75</v>
      </c>
      <c r="B66" s="41"/>
      <c r="C66" s="42"/>
      <c r="D66" s="42"/>
      <c r="E66" s="42"/>
      <c r="F66" s="42"/>
      <c r="G66" s="42"/>
      <c r="H66" s="42"/>
      <c r="I66" s="42"/>
    </row>
    <row r="67" spans="1:9" ht="14.1" customHeight="1" x14ac:dyDescent="0.25">
      <c r="A67" s="52" t="s">
        <v>76</v>
      </c>
      <c r="B67" s="41"/>
      <c r="C67" s="53">
        <v>-78498</v>
      </c>
      <c r="D67" s="53"/>
      <c r="E67" s="44">
        <v>0</v>
      </c>
      <c r="F67" s="44"/>
      <c r="G67" s="53">
        <v>-65686</v>
      </c>
      <c r="H67" s="53"/>
      <c r="I67" s="53">
        <f>SUM(C67:G67)</f>
        <v>-144184</v>
      </c>
    </row>
    <row r="68" spans="1:9" ht="14.1" customHeight="1" x14ac:dyDescent="0.25">
      <c r="A68" s="52" t="s">
        <v>77</v>
      </c>
      <c r="B68" s="41"/>
      <c r="C68" s="53">
        <v>-4278</v>
      </c>
      <c r="D68" s="53"/>
      <c r="E68" s="44">
        <v>0</v>
      </c>
      <c r="F68" s="44"/>
      <c r="G68" s="53">
        <v>-28865</v>
      </c>
      <c r="H68" s="53"/>
      <c r="I68" s="53">
        <f t="shared" ref="I68:I73" si="1">SUM(C68:G68)</f>
        <v>-33143</v>
      </c>
    </row>
    <row r="69" spans="1:9" ht="14.1" customHeight="1" x14ac:dyDescent="0.25">
      <c r="A69" s="52" t="s">
        <v>86</v>
      </c>
      <c r="B69" s="41"/>
      <c r="C69" s="53">
        <v>-20278</v>
      </c>
      <c r="D69" s="53"/>
      <c r="E69" s="44">
        <v>0</v>
      </c>
      <c r="F69" s="44"/>
      <c r="G69" s="53">
        <v>-20945</v>
      </c>
      <c r="H69" s="53"/>
      <c r="I69" s="53">
        <f t="shared" si="1"/>
        <v>-41223</v>
      </c>
    </row>
    <row r="70" spans="1:9" ht="14.1" customHeight="1" x14ac:dyDescent="0.25">
      <c r="A70" s="52" t="s">
        <v>78</v>
      </c>
      <c r="B70" s="41"/>
      <c r="C70" s="53">
        <v>-3229</v>
      </c>
      <c r="D70" s="53"/>
      <c r="E70" s="44">
        <v>0</v>
      </c>
      <c r="F70" s="44"/>
      <c r="G70" s="44">
        <v>0</v>
      </c>
      <c r="H70" s="53"/>
      <c r="I70" s="53">
        <f t="shared" si="1"/>
        <v>-3229</v>
      </c>
    </row>
    <row r="71" spans="1:9" ht="14.1" customHeight="1" x14ac:dyDescent="0.25">
      <c r="A71" s="52" t="s">
        <v>79</v>
      </c>
      <c r="B71" s="41"/>
      <c r="C71" s="53">
        <v>-217</v>
      </c>
      <c r="D71" s="53"/>
      <c r="E71" s="44">
        <v>0</v>
      </c>
      <c r="F71" s="44"/>
      <c r="G71" s="53">
        <v>-503</v>
      </c>
      <c r="H71" s="53"/>
      <c r="I71" s="53">
        <f t="shared" si="1"/>
        <v>-720</v>
      </c>
    </row>
    <row r="72" spans="1:9" ht="14.1" customHeight="1" x14ac:dyDescent="0.25">
      <c r="A72" s="52" t="s">
        <v>96</v>
      </c>
      <c r="B72" s="41"/>
      <c r="C72" s="53">
        <v>-2207</v>
      </c>
      <c r="D72" s="53"/>
      <c r="E72" s="44">
        <v>0</v>
      </c>
      <c r="F72" s="44"/>
      <c r="G72" s="44">
        <v>0</v>
      </c>
      <c r="H72" s="44"/>
      <c r="I72" s="53">
        <f t="shared" si="1"/>
        <v>-2207</v>
      </c>
    </row>
    <row r="73" spans="1:9" ht="14.1" customHeight="1" x14ac:dyDescent="0.25">
      <c r="A73" s="52" t="s">
        <v>85</v>
      </c>
      <c r="B73" s="41"/>
      <c r="C73" s="53">
        <v>77</v>
      </c>
      <c r="D73" s="53"/>
      <c r="E73" s="44">
        <v>0</v>
      </c>
      <c r="F73" s="44"/>
      <c r="G73" s="44">
        <v>0</v>
      </c>
      <c r="H73" s="44"/>
      <c r="I73" s="53">
        <f t="shared" si="1"/>
        <v>77</v>
      </c>
    </row>
    <row r="74" spans="1:9" ht="14.1" customHeight="1" x14ac:dyDescent="0.25">
      <c r="A74" s="41"/>
      <c r="B74" s="41"/>
      <c r="C74" s="47"/>
      <c r="D74" s="47"/>
      <c r="E74" s="47"/>
      <c r="F74" s="47"/>
      <c r="G74" s="47"/>
      <c r="H74" s="47"/>
      <c r="I74" s="47"/>
    </row>
    <row r="75" spans="1:9" ht="14.1" customHeight="1" thickBot="1" x14ac:dyDescent="0.3">
      <c r="A75" s="51" t="s">
        <v>81</v>
      </c>
      <c r="B75" s="51"/>
      <c r="C75" s="48">
        <f>SUM(C67:C74,C60:C64)</f>
        <v>66748</v>
      </c>
      <c r="D75" s="48"/>
      <c r="E75" s="48">
        <f>SUM(E67:E74,E60:E64)</f>
        <v>0</v>
      </c>
      <c r="F75" s="54"/>
      <c r="G75" s="48">
        <f>SUM(G67:G74,G60:G64)</f>
        <v>-115999</v>
      </c>
      <c r="H75" s="54"/>
      <c r="I75" s="48">
        <f>SUM(I67:I74,I60:I64)</f>
        <v>-49251</v>
      </c>
    </row>
    <row r="76" spans="1:9" ht="14.1" customHeight="1" thickTop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zoomScaleNormal="100" zoomScaleSheetLayoutView="100" workbookViewId="0">
      <selection activeCell="A47" sqref="A47"/>
    </sheetView>
  </sheetViews>
  <sheetFormatPr baseColWidth="10" defaultColWidth="9.140625" defaultRowHeight="14.1" customHeight="1" x14ac:dyDescent="0.25"/>
  <cols>
    <col min="1" max="1" width="107.140625" style="4" customWidth="1"/>
    <col min="2" max="2" width="5.7109375" style="6" bestFit="1" customWidth="1"/>
    <col min="3" max="3" width="11.5703125" style="4" bestFit="1" customWidth="1"/>
    <col min="4" max="4" width="2.7109375" style="4" customWidth="1"/>
    <col min="5" max="5" width="11.5703125" style="4" bestFit="1" customWidth="1"/>
    <col min="6" max="16384" width="9.140625" style="4"/>
  </cols>
  <sheetData>
    <row r="1" spans="1:5" ht="14.1" customHeight="1" x14ac:dyDescent="0.25">
      <c r="A1" s="18" t="str">
        <f>+Activos!A1</f>
        <v>CAPITULO CHILENO DE TRANSPARENCIA INTERNACIONAL</v>
      </c>
    </row>
    <row r="2" spans="1:5" ht="14.1" customHeight="1" x14ac:dyDescent="0.25">
      <c r="A2" s="3"/>
    </row>
    <row r="3" spans="1:5" ht="14.25" customHeight="1" x14ac:dyDescent="0.25">
      <c r="A3" s="3" t="s">
        <v>34</v>
      </c>
    </row>
    <row r="4" spans="1:5" ht="15.95" customHeight="1" x14ac:dyDescent="0.25">
      <c r="A4" s="3" t="s">
        <v>92</v>
      </c>
    </row>
    <row r="5" spans="1:5" ht="14.1" customHeight="1" x14ac:dyDescent="0.25">
      <c r="A5" s="10" t="s">
        <v>7</v>
      </c>
      <c r="B5" s="22"/>
      <c r="C5" s="21"/>
      <c r="D5" s="21"/>
      <c r="E5" s="21"/>
    </row>
    <row r="7" spans="1:5" ht="14.1" customHeight="1" x14ac:dyDescent="0.25">
      <c r="B7" s="1" t="s">
        <v>1</v>
      </c>
      <c r="C7" s="2">
        <v>42004</v>
      </c>
      <c r="D7" s="2"/>
      <c r="E7" s="2">
        <v>41639</v>
      </c>
    </row>
    <row r="8" spans="1:5" ht="14.1" customHeight="1" x14ac:dyDescent="0.25">
      <c r="C8" s="8" t="s">
        <v>2</v>
      </c>
      <c r="D8" s="8"/>
      <c r="E8" s="8" t="s">
        <v>2</v>
      </c>
    </row>
    <row r="10" spans="1:5" ht="14.1" customHeight="1" x14ac:dyDescent="0.25">
      <c r="A10" s="4" t="s">
        <v>38</v>
      </c>
    </row>
    <row r="11" spans="1:5" ht="14.1" customHeight="1" x14ac:dyDescent="0.25">
      <c r="C11" s="11"/>
      <c r="D11" s="11"/>
      <c r="E11" s="11"/>
    </row>
    <row r="12" spans="1:5" ht="14.1" customHeight="1" x14ac:dyDescent="0.25">
      <c r="A12" s="19" t="s">
        <v>47</v>
      </c>
      <c r="C12" s="11">
        <v>142530</v>
      </c>
      <c r="D12" s="11"/>
      <c r="E12" s="11">
        <v>238758</v>
      </c>
    </row>
    <row r="13" spans="1:5" ht="14.1" customHeight="1" x14ac:dyDescent="0.25">
      <c r="A13" s="19" t="s">
        <v>48</v>
      </c>
      <c r="C13" s="11">
        <v>1458</v>
      </c>
      <c r="D13" s="11"/>
      <c r="E13" s="11">
        <v>1243</v>
      </c>
    </row>
    <row r="14" spans="1:5" ht="14.1" customHeight="1" x14ac:dyDescent="0.25">
      <c r="A14" s="19" t="s">
        <v>49</v>
      </c>
      <c r="C14" s="11">
        <v>-31989</v>
      </c>
      <c r="D14" s="11"/>
      <c r="E14" s="11">
        <v>-41376</v>
      </c>
    </row>
    <row r="15" spans="1:5" ht="14.1" customHeight="1" x14ac:dyDescent="0.25">
      <c r="A15" s="19" t="s">
        <v>50</v>
      </c>
      <c r="C15" s="11">
        <v>-116372</v>
      </c>
      <c r="D15" s="11"/>
      <c r="E15" s="11">
        <v>-165643</v>
      </c>
    </row>
    <row r="16" spans="1:5" ht="14.1" customHeight="1" x14ac:dyDescent="0.25">
      <c r="A16" s="19" t="s">
        <v>51</v>
      </c>
      <c r="C16" s="11">
        <v>-30687</v>
      </c>
      <c r="D16" s="11"/>
      <c r="E16" s="11">
        <v>-36313</v>
      </c>
    </row>
    <row r="17" spans="1:5" ht="14.1" customHeight="1" x14ac:dyDescent="0.25">
      <c r="A17" s="19" t="s">
        <v>52</v>
      </c>
      <c r="C17" s="11">
        <v>-134</v>
      </c>
      <c r="D17" s="11"/>
      <c r="E17" s="11">
        <v>-52</v>
      </c>
    </row>
    <row r="18" spans="1:5" ht="14.1" customHeight="1" x14ac:dyDescent="0.25">
      <c r="A18" s="19" t="s">
        <v>53</v>
      </c>
      <c r="C18" s="11">
        <v>0</v>
      </c>
      <c r="D18" s="11"/>
      <c r="E18" s="11">
        <v>5473</v>
      </c>
    </row>
    <row r="19" spans="1:5" ht="14.1" customHeight="1" x14ac:dyDescent="0.25">
      <c r="A19" s="19" t="s">
        <v>54</v>
      </c>
      <c r="C19" s="16">
        <v>-1260</v>
      </c>
      <c r="D19" s="11"/>
      <c r="E19" s="16">
        <v>100</v>
      </c>
    </row>
    <row r="20" spans="1:5" ht="14.1" customHeight="1" x14ac:dyDescent="0.25">
      <c r="C20" s="11"/>
      <c r="D20" s="11"/>
      <c r="E20" s="11"/>
    </row>
    <row r="21" spans="1:5" ht="14.1" customHeight="1" x14ac:dyDescent="0.25">
      <c r="A21" s="4" t="s">
        <v>39</v>
      </c>
      <c r="C21" s="16">
        <f>SUM(C12:C20)</f>
        <v>-36454</v>
      </c>
      <c r="D21" s="11"/>
      <c r="E21" s="16">
        <f>SUM(E12:E20)</f>
        <v>2190</v>
      </c>
    </row>
    <row r="22" spans="1:5" ht="14.1" customHeight="1" x14ac:dyDescent="0.25">
      <c r="C22" s="11"/>
      <c r="D22" s="11"/>
      <c r="E22" s="11"/>
    </row>
    <row r="23" spans="1:5" ht="14.1" customHeight="1" x14ac:dyDescent="0.25">
      <c r="C23" s="11"/>
      <c r="D23" s="11"/>
      <c r="E23" s="11"/>
    </row>
    <row r="24" spans="1:5" ht="14.1" customHeight="1" x14ac:dyDescent="0.25">
      <c r="A24" s="4" t="s">
        <v>55</v>
      </c>
      <c r="C24" s="11"/>
      <c r="D24" s="11"/>
      <c r="E24" s="11"/>
    </row>
    <row r="25" spans="1:5" ht="14.1" customHeight="1" x14ac:dyDescent="0.25">
      <c r="A25" s="4" t="s">
        <v>33</v>
      </c>
      <c r="B25" s="6">
        <v>8</v>
      </c>
      <c r="C25" s="16">
        <v>0</v>
      </c>
      <c r="D25" s="11"/>
      <c r="E25" s="16">
        <v>-951</v>
      </c>
    </row>
    <row r="26" spans="1:5" ht="14.1" customHeight="1" x14ac:dyDescent="0.25">
      <c r="B26" s="23"/>
      <c r="C26" s="11"/>
      <c r="D26" s="11"/>
      <c r="E26" s="11"/>
    </row>
    <row r="27" spans="1:5" ht="14.1" customHeight="1" x14ac:dyDescent="0.25">
      <c r="A27" s="4" t="s">
        <v>40</v>
      </c>
      <c r="B27" s="23"/>
      <c r="C27" s="16">
        <f>SUM(C25:C25)</f>
        <v>0</v>
      </c>
      <c r="D27" s="11"/>
      <c r="E27" s="16">
        <f>SUM(E25:E25)</f>
        <v>-951</v>
      </c>
    </row>
    <row r="28" spans="1:5" ht="14.1" customHeight="1" x14ac:dyDescent="0.25">
      <c r="B28" s="23"/>
      <c r="C28" s="11"/>
      <c r="D28" s="11"/>
      <c r="E28" s="11"/>
    </row>
    <row r="29" spans="1:5" ht="14.1" customHeight="1" x14ac:dyDescent="0.25">
      <c r="B29" s="23"/>
      <c r="C29" s="11"/>
      <c r="D29" s="11"/>
      <c r="E29" s="11"/>
    </row>
    <row r="30" spans="1:5" ht="14.1" customHeight="1" x14ac:dyDescent="0.25">
      <c r="A30" s="4" t="s">
        <v>56</v>
      </c>
      <c r="B30" s="23"/>
      <c r="C30" s="11"/>
      <c r="D30" s="11"/>
      <c r="E30" s="11"/>
    </row>
    <row r="31" spans="1:5" ht="14.1" customHeight="1" x14ac:dyDescent="0.25">
      <c r="A31" s="19" t="s">
        <v>57</v>
      </c>
      <c r="B31" s="23"/>
      <c r="C31" s="16">
        <v>8226</v>
      </c>
      <c r="D31" s="11"/>
      <c r="E31" s="16">
        <v>10498</v>
      </c>
    </row>
    <row r="32" spans="1:5" ht="14.1" customHeight="1" x14ac:dyDescent="0.25">
      <c r="B32" s="23"/>
      <c r="C32" s="11"/>
      <c r="D32" s="11"/>
      <c r="E32" s="11"/>
    </row>
    <row r="33" spans="1:5" ht="14.1" customHeight="1" x14ac:dyDescent="0.25">
      <c r="A33" s="4" t="s">
        <v>58</v>
      </c>
      <c r="B33" s="23"/>
      <c r="C33" s="16">
        <f>SUM(C31:C32)</f>
        <v>8226</v>
      </c>
      <c r="D33" s="11"/>
      <c r="E33" s="16">
        <f>SUM(E31:E32)</f>
        <v>10498</v>
      </c>
    </row>
    <row r="34" spans="1:5" ht="14.1" customHeight="1" x14ac:dyDescent="0.25">
      <c r="B34" s="23"/>
      <c r="C34" s="11"/>
      <c r="D34" s="11"/>
      <c r="E34" s="11"/>
    </row>
    <row r="35" spans="1:5" ht="14.1" customHeight="1" x14ac:dyDescent="0.25">
      <c r="B35" s="23"/>
      <c r="C35" s="11"/>
      <c r="D35" s="11"/>
      <c r="E35" s="11"/>
    </row>
    <row r="36" spans="1:5" ht="14.1" customHeight="1" thickBot="1" x14ac:dyDescent="0.3">
      <c r="A36" s="4" t="s">
        <v>35</v>
      </c>
      <c r="B36" s="23"/>
      <c r="C36" s="26">
        <f>SUM(C33,C27,C21)</f>
        <v>-28228</v>
      </c>
      <c r="D36" s="11"/>
      <c r="E36" s="26">
        <f>SUM(E33,E27,E21)</f>
        <v>11737</v>
      </c>
    </row>
    <row r="37" spans="1:5" ht="14.1" customHeight="1" thickTop="1" x14ac:dyDescent="0.25">
      <c r="B37" s="23"/>
      <c r="C37" s="11"/>
      <c r="D37" s="11"/>
      <c r="E37" s="11"/>
    </row>
    <row r="38" spans="1:5" ht="14.1" customHeight="1" x14ac:dyDescent="0.25">
      <c r="A38" s="4" t="s">
        <v>60</v>
      </c>
      <c r="B38" s="23"/>
      <c r="C38" s="11">
        <v>0</v>
      </c>
      <c r="D38" s="11"/>
      <c r="E38" s="11">
        <v>0</v>
      </c>
    </row>
    <row r="39" spans="1:5" ht="14.1" customHeight="1" x14ac:dyDescent="0.25">
      <c r="B39" s="23"/>
      <c r="C39" s="11"/>
      <c r="D39" s="11"/>
      <c r="E39" s="11"/>
    </row>
    <row r="40" spans="1:5" ht="14.1" customHeight="1" x14ac:dyDescent="0.25">
      <c r="A40" s="4" t="s">
        <v>36</v>
      </c>
      <c r="B40" s="23">
        <v>4</v>
      </c>
      <c r="C40" s="16">
        <v>44217</v>
      </c>
      <c r="D40" s="11"/>
      <c r="E40" s="16">
        <v>32480</v>
      </c>
    </row>
    <row r="41" spans="1:5" ht="14.1" customHeight="1" x14ac:dyDescent="0.25">
      <c r="B41" s="23"/>
      <c r="C41" s="11"/>
      <c r="D41" s="11"/>
      <c r="E41" s="11"/>
    </row>
    <row r="42" spans="1:5" ht="14.1" customHeight="1" thickBot="1" x14ac:dyDescent="0.3">
      <c r="A42" s="4" t="s">
        <v>37</v>
      </c>
      <c r="B42" s="23">
        <v>4</v>
      </c>
      <c r="C42" s="26">
        <f>SUM(C36,C38,C40)</f>
        <v>15989</v>
      </c>
      <c r="D42" s="11"/>
      <c r="E42" s="26">
        <f>SUM(E36,E38,E40)</f>
        <v>44217</v>
      </c>
    </row>
    <row r="43" spans="1:5" ht="14.1" customHeight="1" thickTop="1" x14ac:dyDescent="0.25">
      <c r="C43" s="11"/>
      <c r="E43" s="11"/>
    </row>
    <row r="46" spans="1:5" ht="14.1" customHeight="1" x14ac:dyDescent="0.25">
      <c r="A46" s="28" t="s">
        <v>95</v>
      </c>
    </row>
  </sheetData>
  <pageMargins left="0.98425196850393704" right="0.39370078740157483" top="0.98425196850393704" bottom="0.98425196850393704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Activos</vt:lpstr>
      <vt:lpstr>Pasivos</vt:lpstr>
      <vt:lpstr>Resultados</vt:lpstr>
      <vt:lpstr>E° Cambio PAT</vt:lpstr>
      <vt:lpstr>Flujo</vt:lpstr>
      <vt:lpstr>'E° Cambio PAT'!Área_de_impresión</vt:lpstr>
      <vt:lpstr>Flujo!Área_de_impresión</vt:lpstr>
      <vt:lpstr>Pasivos!Área_de_impresión</vt:lpstr>
    </vt:vector>
  </TitlesOfParts>
  <Company>Deloitte Touche Tohmatsu Services,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Monsalves, Camila (CL - Santiago)</dc:creator>
  <cp:lastModifiedBy>Hernan Fierro</cp:lastModifiedBy>
  <cp:lastPrinted>2015-08-06T12:54:47Z</cp:lastPrinted>
  <dcterms:created xsi:type="dcterms:W3CDTF">2013-03-11T18:08:08Z</dcterms:created>
  <dcterms:modified xsi:type="dcterms:W3CDTF">2015-09-23T11:52:14Z</dcterms:modified>
</cp:coreProperties>
</file>